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0" yWindow="450" windowWidth="13035" windowHeight="7275" tabRatio="810" activeTab="1"/>
  </bookViews>
  <sheets>
    <sheet name="HBÚ 1-I" sheetId="1" r:id="rId1"/>
    <sheet name="HBÚ 1-II" sheetId="72" r:id="rId2"/>
    <sheet name="HBÚ 2" sheetId="5" r:id="rId3"/>
    <sheet name="HBÚ 3" sheetId="6" r:id="rId4"/>
    <sheet name="HBÚ 4" sheetId="7" r:id="rId5"/>
    <sheet name="HBÚ 5-6" sheetId="44" r:id="rId6"/>
    <sheet name="HBÚ 7" sheetId="9" r:id="rId7"/>
    <sheet name="HBÚ 8-9" sheetId="10" r:id="rId8"/>
    <sheet name="HBÚ 10" sheetId="11" r:id="rId9"/>
    <sheet name="HBÚ 11" sheetId="12" r:id="rId10"/>
    <sheet name="HBÚ 12 -13" sheetId="13" r:id="rId11"/>
    <sheet name="HBÚ 14-15" sheetId="45" r:id="rId12"/>
    <sheet name="BA 16" sheetId="65" r:id="rId13"/>
    <sheet name="BB 16" sheetId="66" r:id="rId14"/>
    <sheet name="KE 16" sheetId="67" r:id="rId15"/>
    <sheet name="PD 16" sheetId="68" r:id="rId16"/>
    <sheet name="SNV 16" sheetId="69" r:id="rId17"/>
    <sheet name="Hárok1" sheetId="73" r:id="rId18"/>
  </sheets>
  <definedNames>
    <definedName name="Nerast" localSheetId="12">#REF!</definedName>
    <definedName name="Nerast" localSheetId="15">#REF!</definedName>
    <definedName name="Nerast">#REF!</definedName>
    <definedName name="_xlnm.Print_Area" localSheetId="13">'BB 16'!$A$1:$L$106</definedName>
    <definedName name="_xlnm.Print_Area" localSheetId="11">'HBÚ 14-15'!$A$1:$P$16</definedName>
    <definedName name="_xlnm.Print_Area" localSheetId="0">'HBÚ 1-I'!$A$1:$G$19</definedName>
    <definedName name="_xlnm.Print_Area" localSheetId="1">'HBÚ 1-II'!$A$1:$H$11</definedName>
    <definedName name="_xlnm.Print_Area" localSheetId="3">'HBÚ 3'!$A$1:$K$11</definedName>
    <definedName name="_xlnm.Print_Area" localSheetId="4">'HBÚ 4'!$A$1:$P$14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G43" i="69" l="1"/>
  <c r="H43" i="69"/>
  <c r="I43" i="69"/>
  <c r="J43" i="69"/>
  <c r="K43" i="69"/>
  <c r="B43" i="69"/>
  <c r="C43" i="69"/>
  <c r="D43" i="69"/>
  <c r="E43" i="69"/>
  <c r="F43" i="69"/>
  <c r="J62" i="68" l="1"/>
  <c r="I62" i="68"/>
  <c r="H62" i="68"/>
  <c r="G62" i="68"/>
  <c r="E62" i="68"/>
  <c r="D62" i="68"/>
  <c r="C62" i="68"/>
  <c r="B62" i="68"/>
  <c r="J48" i="67"/>
  <c r="I48" i="67"/>
  <c r="H48" i="67"/>
  <c r="G48" i="67"/>
  <c r="E48" i="67"/>
  <c r="D48" i="67"/>
  <c r="C48" i="67"/>
  <c r="B48" i="67"/>
  <c r="J105" i="66"/>
  <c r="I105" i="66"/>
  <c r="H105" i="66"/>
  <c r="G105" i="66"/>
  <c r="E105" i="66"/>
  <c r="D105" i="66"/>
  <c r="C105" i="66"/>
  <c r="B105" i="66"/>
  <c r="E36" i="65"/>
  <c r="D36" i="65"/>
  <c r="C36" i="65"/>
  <c r="B36" i="65"/>
  <c r="O15" i="45"/>
  <c r="N15" i="45"/>
  <c r="M15" i="45"/>
  <c r="L15" i="45"/>
  <c r="O14" i="45"/>
  <c r="O16" i="45" s="1"/>
  <c r="N14" i="45"/>
  <c r="N16" i="45" s="1"/>
  <c r="M14" i="45"/>
  <c r="M16" i="45" s="1"/>
  <c r="L14" i="45"/>
  <c r="L16" i="45" s="1"/>
  <c r="J16" i="45"/>
  <c r="I16" i="45"/>
  <c r="H16" i="45"/>
  <c r="G16" i="45"/>
  <c r="E16" i="45"/>
  <c r="D16" i="45"/>
  <c r="C16" i="45"/>
  <c r="B16" i="45"/>
  <c r="J7" i="45"/>
  <c r="I7" i="45"/>
  <c r="H7" i="45"/>
  <c r="G7" i="45"/>
  <c r="E7" i="45"/>
  <c r="D7" i="45"/>
  <c r="C7" i="45"/>
  <c r="B7" i="45"/>
  <c r="O19" i="13"/>
  <c r="N19" i="13"/>
  <c r="M19" i="13"/>
  <c r="L19" i="13"/>
  <c r="O18" i="13"/>
  <c r="N18" i="13"/>
  <c r="M18" i="13"/>
  <c r="L18" i="13"/>
  <c r="O17" i="13"/>
  <c r="N17" i="13"/>
  <c r="M17" i="13"/>
  <c r="L17" i="13"/>
  <c r="O16" i="13"/>
  <c r="O20" i="13" s="1"/>
  <c r="N16" i="13"/>
  <c r="N20" i="13" s="1"/>
  <c r="M16" i="13"/>
  <c r="M20" i="13" s="1"/>
  <c r="L16" i="13"/>
  <c r="L20" i="13" s="1"/>
  <c r="J20" i="13"/>
  <c r="I20" i="13"/>
  <c r="H20" i="13"/>
  <c r="G20" i="13"/>
  <c r="E20" i="13"/>
  <c r="D20" i="13"/>
  <c r="C20" i="13"/>
  <c r="B20" i="13"/>
  <c r="J9" i="13"/>
  <c r="I9" i="13"/>
  <c r="H9" i="13"/>
  <c r="G9" i="13"/>
  <c r="E9" i="13"/>
  <c r="D9" i="13"/>
  <c r="C9" i="13"/>
  <c r="B9" i="13"/>
  <c r="O8" i="12"/>
  <c r="N8" i="12"/>
  <c r="M8" i="12"/>
  <c r="L8" i="12"/>
  <c r="O7" i="12"/>
  <c r="N7" i="12"/>
  <c r="M7" i="12"/>
  <c r="L7" i="12"/>
  <c r="O6" i="12"/>
  <c r="O9" i="12" s="1"/>
  <c r="N6" i="12"/>
  <c r="N9" i="12" s="1"/>
  <c r="M6" i="12"/>
  <c r="M9" i="12" s="1"/>
  <c r="L6" i="12"/>
  <c r="L9" i="12" s="1"/>
  <c r="J9" i="12"/>
  <c r="I9" i="12"/>
  <c r="H9" i="12"/>
  <c r="G9" i="12"/>
  <c r="E9" i="12"/>
  <c r="D9" i="12"/>
  <c r="C9" i="12"/>
  <c r="B9" i="12"/>
  <c r="F8" i="11"/>
  <c r="E8" i="11"/>
  <c r="D8" i="11"/>
  <c r="C8" i="11"/>
  <c r="O9" i="10"/>
  <c r="N9" i="10"/>
  <c r="M9" i="10"/>
  <c r="L9" i="10"/>
  <c r="J9" i="10"/>
  <c r="I9" i="10"/>
  <c r="H9" i="10"/>
  <c r="G9" i="10"/>
  <c r="E9" i="10"/>
  <c r="D9" i="10"/>
  <c r="C9" i="10"/>
  <c r="B9" i="10"/>
  <c r="F28" i="9"/>
  <c r="E28" i="9"/>
  <c r="D28" i="9"/>
  <c r="C28" i="9"/>
  <c r="F27" i="9"/>
  <c r="E27" i="9"/>
  <c r="D27" i="9"/>
  <c r="C27" i="9"/>
  <c r="F26" i="9"/>
  <c r="E26" i="9"/>
  <c r="D26" i="9"/>
  <c r="C26" i="9"/>
  <c r="E18" i="44"/>
  <c r="D18" i="44"/>
  <c r="C18" i="44"/>
  <c r="B18" i="44"/>
  <c r="O8" i="44"/>
  <c r="N8" i="44"/>
  <c r="M8" i="44"/>
  <c r="L8" i="44"/>
  <c r="J8" i="44"/>
  <c r="I8" i="44"/>
  <c r="H8" i="44"/>
  <c r="G8" i="44"/>
  <c r="E8" i="44"/>
  <c r="D8" i="44"/>
  <c r="C8" i="44"/>
  <c r="B8" i="44"/>
  <c r="O10" i="7"/>
  <c r="N10" i="7"/>
  <c r="M10" i="7"/>
  <c r="L10" i="7"/>
  <c r="O9" i="7"/>
  <c r="N9" i="7"/>
  <c r="M9" i="7"/>
  <c r="L9" i="7"/>
  <c r="O8" i="7"/>
  <c r="N8" i="7"/>
  <c r="M8" i="7"/>
  <c r="L8" i="7"/>
  <c r="O7" i="7"/>
  <c r="N7" i="7"/>
  <c r="M7" i="7"/>
  <c r="L7" i="7"/>
  <c r="O6" i="7"/>
  <c r="O11" i="7" s="1"/>
  <c r="N6" i="7"/>
  <c r="N11" i="7" s="1"/>
  <c r="M6" i="7"/>
  <c r="M11" i="7" s="1"/>
  <c r="L6" i="7"/>
  <c r="L11" i="7" s="1"/>
  <c r="J11" i="7"/>
  <c r="I11" i="7"/>
  <c r="H11" i="7"/>
  <c r="E11" i="7"/>
  <c r="D11" i="7"/>
  <c r="C11" i="7"/>
  <c r="B11" i="7"/>
  <c r="J11" i="6"/>
  <c r="I11" i="6"/>
  <c r="H11" i="6"/>
  <c r="G11" i="6"/>
  <c r="E11" i="6"/>
  <c r="D11" i="6"/>
  <c r="C11" i="6"/>
  <c r="B11" i="6"/>
  <c r="F26" i="5"/>
  <c r="E26" i="5"/>
  <c r="D26" i="5"/>
  <c r="C26" i="5"/>
  <c r="F25" i="5"/>
  <c r="F27" i="5" s="1"/>
  <c r="E25" i="5"/>
  <c r="E27" i="5" s="1"/>
  <c r="D25" i="5"/>
  <c r="D27" i="5" s="1"/>
  <c r="C25" i="5"/>
  <c r="C27" i="5" s="1"/>
  <c r="F24" i="5"/>
  <c r="E24" i="5"/>
  <c r="D24" i="5"/>
  <c r="C24" i="5"/>
  <c r="F16" i="5"/>
  <c r="E16" i="5"/>
  <c r="D16" i="5"/>
  <c r="C16" i="5"/>
  <c r="F13" i="5"/>
  <c r="E13" i="5"/>
  <c r="D13" i="5"/>
  <c r="C13" i="5"/>
  <c r="F7" i="5"/>
  <c r="E7" i="5"/>
  <c r="D7" i="5"/>
  <c r="C7" i="5"/>
  <c r="G11" i="72"/>
  <c r="F11" i="72"/>
  <c r="E11" i="72"/>
  <c r="D11" i="72"/>
  <c r="G7" i="72"/>
  <c r="F7" i="72"/>
  <c r="E7" i="72"/>
  <c r="D7" i="72"/>
  <c r="H11" i="72" l="1"/>
  <c r="H7" i="72"/>
  <c r="J36" i="65" l="1"/>
  <c r="G7" i="5"/>
  <c r="G16" i="5"/>
  <c r="G13" i="5"/>
  <c r="G24" i="5"/>
  <c r="G25" i="5"/>
  <c r="G26" i="5"/>
  <c r="G27" i="5" l="1"/>
  <c r="K11" i="6" l="1"/>
  <c r="P7" i="7" l="1"/>
  <c r="P8" i="7"/>
  <c r="P9" i="7"/>
  <c r="P10" i="7"/>
  <c r="P6" i="7"/>
  <c r="P11" i="7" l="1"/>
  <c r="K11" i="7"/>
  <c r="G11" i="7"/>
  <c r="F11" i="7"/>
  <c r="F62" i="68" l="1"/>
  <c r="K62" i="68"/>
  <c r="F36" i="65" l="1"/>
  <c r="G36" i="65"/>
  <c r="H36" i="65"/>
  <c r="I36" i="65"/>
  <c r="K36" i="65"/>
  <c r="F105" i="66" l="1"/>
  <c r="K105" i="66"/>
  <c r="F48" i="67" l="1"/>
  <c r="K48" i="67"/>
  <c r="P14" i="45" l="1"/>
  <c r="P15" i="45"/>
  <c r="P7" i="12" l="1"/>
  <c r="K16" i="45" l="1"/>
  <c r="F16" i="45"/>
  <c r="P16" i="45"/>
  <c r="K7" i="45"/>
  <c r="F7" i="45"/>
  <c r="G28" i="9"/>
  <c r="G27" i="9"/>
  <c r="G26" i="9"/>
  <c r="P8" i="44" l="1"/>
  <c r="K8" i="44"/>
  <c r="F8" i="44"/>
  <c r="F18" i="44"/>
  <c r="G8" i="11" l="1"/>
  <c r="P17" i="13" l="1"/>
  <c r="P19" i="13"/>
  <c r="K9" i="12"/>
  <c r="K9" i="10"/>
  <c r="F9" i="10"/>
  <c r="P6" i="12"/>
  <c r="F11" i="6" l="1"/>
  <c r="K9" i="13"/>
  <c r="F20" i="13"/>
  <c r="P9" i="10"/>
  <c r="F9" i="12"/>
  <c r="P8" i="12"/>
  <c r="P9" i="12" s="1"/>
  <c r="P16" i="13"/>
  <c r="P18" i="13"/>
  <c r="F9" i="13"/>
  <c r="K20" i="13"/>
  <c r="P20" i="13" l="1"/>
</calcChain>
</file>

<file path=xl/sharedStrings.xml><?xml version="1.0" encoding="utf-8"?>
<sst xmlns="http://schemas.openxmlformats.org/spreadsheetml/2006/main" count="995" uniqueCount="528">
  <si>
    <t>kt</t>
  </si>
  <si>
    <t xml:space="preserve">Ostatné suroviny              </t>
  </si>
  <si>
    <t xml:space="preserve">kt (podzemie)   </t>
  </si>
  <si>
    <t xml:space="preserve">kt (povrch)       </t>
  </si>
  <si>
    <t>Príloha č.2</t>
  </si>
  <si>
    <t>Pracovisko</t>
  </si>
  <si>
    <t>Hnedé uhlie, lignit</t>
  </si>
  <si>
    <t xml:space="preserve">Podzemie    </t>
  </si>
  <si>
    <t xml:space="preserve">Povrch         </t>
  </si>
  <si>
    <t xml:space="preserve">Spolu           </t>
  </si>
  <si>
    <t xml:space="preserve">Povrch          </t>
  </si>
  <si>
    <t>Zemný plyn</t>
  </si>
  <si>
    <t>Rudy</t>
  </si>
  <si>
    <t>Magnezit</t>
  </si>
  <si>
    <t xml:space="preserve">Ostatné suroviny  </t>
  </si>
  <si>
    <t>Celkom</t>
  </si>
  <si>
    <t>Príloha č. 3</t>
  </si>
  <si>
    <t xml:space="preserve">Baňa Handlová    </t>
  </si>
  <si>
    <t>*</t>
  </si>
  <si>
    <t xml:space="preserve">Baňa Dolina         </t>
  </si>
  <si>
    <t xml:space="preserve">Spolu                   </t>
  </si>
  <si>
    <t xml:space="preserve">Spolu                 </t>
  </si>
  <si>
    <t>Golianovo - Engas</t>
  </si>
  <si>
    <t>Podzemné uskladňovanie zemného plynu - PZZP Láb</t>
  </si>
  <si>
    <t>Príloha č. 7</t>
  </si>
  <si>
    <t xml:space="preserve">Spolu                             </t>
  </si>
  <si>
    <t>Počet zamestnancov pri podzemnom uskladňovaní plynu</t>
  </si>
  <si>
    <t>Závod</t>
  </si>
  <si>
    <t>Rudňany</t>
  </si>
  <si>
    <t>Príloha č. 11</t>
  </si>
  <si>
    <t xml:space="preserve">SPOLU                      </t>
  </si>
  <si>
    <t>Jelšava</t>
  </si>
  <si>
    <t>Lubeník</t>
  </si>
  <si>
    <t>Hnúšťa</t>
  </si>
  <si>
    <t xml:space="preserve">Spolu   </t>
  </si>
  <si>
    <t>Príloha č. 13</t>
  </si>
  <si>
    <t xml:space="preserve">S p o l u      </t>
  </si>
  <si>
    <t>Príloha č. 14</t>
  </si>
  <si>
    <t>Príloha č. 15</t>
  </si>
  <si>
    <t>Spolu</t>
  </si>
  <si>
    <t>Dobývací priestor</t>
  </si>
  <si>
    <t>Poznámka</t>
  </si>
  <si>
    <t>Buková</t>
  </si>
  <si>
    <t>dolomit</t>
  </si>
  <si>
    <t>Čierne Klačany</t>
  </si>
  <si>
    <t xml:space="preserve">andezit </t>
  </si>
  <si>
    <t>Devín</t>
  </si>
  <si>
    <t>granodiorit</t>
  </si>
  <si>
    <t>Dolný Lopašov</t>
  </si>
  <si>
    <t>Hont.Trsťany-Hrondín</t>
  </si>
  <si>
    <t>Horné Túrovce</t>
  </si>
  <si>
    <t>kremenec</t>
  </si>
  <si>
    <t>Hostie</t>
  </si>
  <si>
    <t>Hradište-Dolinka</t>
  </si>
  <si>
    <t>Hubina</t>
  </si>
  <si>
    <t>pieskovec</t>
  </si>
  <si>
    <t>Jelenec</t>
  </si>
  <si>
    <t>stav. zabezpeč.</t>
  </si>
  <si>
    <t>Lančár</t>
  </si>
  <si>
    <t>Lošonec</t>
  </si>
  <si>
    <t>melafýr</t>
  </si>
  <si>
    <t>Obyce</t>
  </si>
  <si>
    <t>Prašník I.</t>
  </si>
  <si>
    <t>Rybník nad Hronom</t>
  </si>
  <si>
    <t>Sološnica</t>
  </si>
  <si>
    <t>Trstín</t>
  </si>
  <si>
    <t>LNN - ložisko nevyhradeného nerastu</t>
  </si>
  <si>
    <t>B. Bystrica - Šalková</t>
  </si>
  <si>
    <t>vápenec</t>
  </si>
  <si>
    <t>andezit</t>
  </si>
  <si>
    <t>Bulhary</t>
  </si>
  <si>
    <t>čadič</t>
  </si>
  <si>
    <t>Bzenica</t>
  </si>
  <si>
    <t>Breziny</t>
  </si>
  <si>
    <t>Čamovce</t>
  </si>
  <si>
    <t>Čierny Balog</t>
  </si>
  <si>
    <t>Detva - Piešť</t>
  </si>
  <si>
    <t>Dobrá Niva</t>
  </si>
  <si>
    <t>Hliník nad Hronom</t>
  </si>
  <si>
    <t>ryolit</t>
  </si>
  <si>
    <t>Horná Mičiná</t>
  </si>
  <si>
    <t>Horné Pršany</t>
  </si>
  <si>
    <t>Horný Tisovník</t>
  </si>
  <si>
    <t>Králiky</t>
  </si>
  <si>
    <t>Kraľovany II.</t>
  </si>
  <si>
    <t>piesky</t>
  </si>
  <si>
    <t>Kraľovany - Bystrička</t>
  </si>
  <si>
    <t>žula</t>
  </si>
  <si>
    <t>Krnišov</t>
  </si>
  <si>
    <t>Krupina I.</t>
  </si>
  <si>
    <t>Liptovská Porúbka</t>
  </si>
  <si>
    <t>porfyrit</t>
  </si>
  <si>
    <t>Môťová</t>
  </si>
  <si>
    <t>Nová Baňa - Háj</t>
  </si>
  <si>
    <t>Pliešovce</t>
  </si>
  <si>
    <t>Rakša</t>
  </si>
  <si>
    <t>Ružomberok II.</t>
  </si>
  <si>
    <t>Ružomberok III.</t>
  </si>
  <si>
    <t>Ružomberok IV.</t>
  </si>
  <si>
    <t>Sása</t>
  </si>
  <si>
    <t>Stožok</t>
  </si>
  <si>
    <t>Šiatorská Bukovina</t>
  </si>
  <si>
    <t>Šumiac - Červená Skala</t>
  </si>
  <si>
    <t>Tekovská Breznica</t>
  </si>
  <si>
    <t>Vígľaš - Podrohy</t>
  </si>
  <si>
    <t>Vígľaš I.</t>
  </si>
  <si>
    <t>Vrícko</t>
  </si>
  <si>
    <t>Vrútky</t>
  </si>
  <si>
    <t>Zuberec</t>
  </si>
  <si>
    <t>Žarnovica</t>
  </si>
  <si>
    <t>Fiľakovo - Chrastie</t>
  </si>
  <si>
    <t>Horná Mičiná - Ťarbaška</t>
  </si>
  <si>
    <t>Horný Tisovník - OL</t>
  </si>
  <si>
    <t>Iliaš</t>
  </si>
  <si>
    <t>Liptovské Kľačany</t>
  </si>
  <si>
    <t>Ludrová - Biela Púť</t>
  </si>
  <si>
    <t>Medzibrod-Zadná dolina</t>
  </si>
  <si>
    <t>Nová Baňa (Zaller)</t>
  </si>
  <si>
    <t>Nová Baňa (Čičerka)</t>
  </si>
  <si>
    <t>bridlica</t>
  </si>
  <si>
    <t>Podbiel - Za Pálenicou</t>
  </si>
  <si>
    <t>Pohronská Polhora (Borovniak)</t>
  </si>
  <si>
    <t>Poniky (Borovie)</t>
  </si>
  <si>
    <t>Ratka (Láza)</t>
  </si>
  <si>
    <t>Ráztoka</t>
  </si>
  <si>
    <t>Roveň</t>
  </si>
  <si>
    <t>pararula</t>
  </si>
  <si>
    <t>Šalková (Kôcová)</t>
  </si>
  <si>
    <t>Šávoľ</t>
  </si>
  <si>
    <t>Veľká Lehota</t>
  </si>
  <si>
    <t>Veľké Dravce - Čičirinec</t>
  </si>
  <si>
    <t>Spolu DP + LNN</t>
  </si>
  <si>
    <t>Brehov</t>
  </si>
  <si>
    <t>Brekov</t>
  </si>
  <si>
    <t>Juskova Voľa</t>
  </si>
  <si>
    <t>andezit 2,57</t>
  </si>
  <si>
    <t>Košice IV - Hradová</t>
  </si>
  <si>
    <t>granodiorit 2,68</t>
  </si>
  <si>
    <t>vápenec(zabezp.)</t>
  </si>
  <si>
    <t>andezit 2,65</t>
  </si>
  <si>
    <t>Ruskov I.</t>
  </si>
  <si>
    <t>Sedlice</t>
  </si>
  <si>
    <t>dolomit 2,83</t>
  </si>
  <si>
    <t>Slanec</t>
  </si>
  <si>
    <t>Svätuše</t>
  </si>
  <si>
    <t>andezit 2,57 - 2,65</t>
  </si>
  <si>
    <t>Trebejov</t>
  </si>
  <si>
    <t>Vechec</t>
  </si>
  <si>
    <t>andezit 2,7</t>
  </si>
  <si>
    <t>Vyšná Šebastová</t>
  </si>
  <si>
    <t>Vyšný Klátov I.</t>
  </si>
  <si>
    <t>amfibolit 2,66-3,04</t>
  </si>
  <si>
    <t>Záhradné</t>
  </si>
  <si>
    <t>andezit 2,6</t>
  </si>
  <si>
    <t>Zemplínske Hámre</t>
  </si>
  <si>
    <t>andezit 2,60</t>
  </si>
  <si>
    <t>Juskova Voľa - Drina</t>
  </si>
  <si>
    <t>Kecerovský Lipovec</t>
  </si>
  <si>
    <t>Vinné (Lancoška)</t>
  </si>
  <si>
    <t>Brestov (od 2004)</t>
  </si>
  <si>
    <t>Beluša (Mojtín)</t>
  </si>
  <si>
    <t>Čachtice</t>
  </si>
  <si>
    <t>vápenec 2,6</t>
  </si>
  <si>
    <t>Dolný Kamenec</t>
  </si>
  <si>
    <t>Horné Sŕnie I.</t>
  </si>
  <si>
    <t>Horné Vestenice</t>
  </si>
  <si>
    <t>Hrádok</t>
  </si>
  <si>
    <t>Jablonové</t>
  </si>
  <si>
    <t>Krnča</t>
  </si>
  <si>
    <t>Krnča II.</t>
  </si>
  <si>
    <t>Malá Lehota I.</t>
  </si>
  <si>
    <t>Podlužany I.</t>
  </si>
  <si>
    <t>Rajec - Šuja</t>
  </si>
  <si>
    <t>Ráztočno</t>
  </si>
  <si>
    <t>Rožňové Mitice</t>
  </si>
  <si>
    <t>Stráňavy - Polom</t>
  </si>
  <si>
    <t>"</t>
  </si>
  <si>
    <t>dolomit + váp.</t>
  </si>
  <si>
    <t>Trenčianske Mitice I.</t>
  </si>
  <si>
    <t>***</t>
  </si>
  <si>
    <t>dolomit 2,6</t>
  </si>
  <si>
    <t>Turie I.</t>
  </si>
  <si>
    <t>Tunežice</t>
  </si>
  <si>
    <t>Závada</t>
  </si>
  <si>
    <t>**</t>
  </si>
  <si>
    <t>Kamenec pod/Vt.</t>
  </si>
  <si>
    <t>Klížske Hradište</t>
  </si>
  <si>
    <t>Kolárovice</t>
  </si>
  <si>
    <t>pieskovec 2,8</t>
  </si>
  <si>
    <t>Lopušné Pažite</t>
  </si>
  <si>
    <t>Malý Kolačín</t>
  </si>
  <si>
    <t>dolomit 2,7</t>
  </si>
  <si>
    <t>Milošová</t>
  </si>
  <si>
    <t>Modrovka - Ježovec</t>
  </si>
  <si>
    <t>Mojtín</t>
  </si>
  <si>
    <t>dol. vápenec</t>
  </si>
  <si>
    <t>Rajecká Lesná - Úsypy</t>
  </si>
  <si>
    <t>Uhrovské Podhradie</t>
  </si>
  <si>
    <t>Veľké Rovné</t>
  </si>
  <si>
    <t>pieskovec 2,6</t>
  </si>
  <si>
    <t>Vyšehradné I.</t>
  </si>
  <si>
    <t>Vyšehradné II.</t>
  </si>
  <si>
    <t>Závada - Velušovce</t>
  </si>
  <si>
    <t>Čoltovo I.</t>
  </si>
  <si>
    <t>Honce</t>
  </si>
  <si>
    <t>Hranovnica</t>
  </si>
  <si>
    <t>Husiná</t>
  </si>
  <si>
    <t>Husiná I.</t>
  </si>
  <si>
    <t>Jarabina</t>
  </si>
  <si>
    <t>Konrádovce</t>
  </si>
  <si>
    <t>Kvetnica</t>
  </si>
  <si>
    <t>Lipovník</t>
  </si>
  <si>
    <t>Muráň I.</t>
  </si>
  <si>
    <t>Olcnava</t>
  </si>
  <si>
    <t>Rimavská Baňa</t>
  </si>
  <si>
    <t>Spišská Nová Ves IV.</t>
  </si>
  <si>
    <t>Spišské Tomášovce</t>
  </si>
  <si>
    <t>Husiná (Kopačog)</t>
  </si>
  <si>
    <t>Spišská Teplica</t>
  </si>
  <si>
    <t>Tatranská Kotlina</t>
  </si>
  <si>
    <t>Toporec - Basy</t>
  </si>
  <si>
    <t>Vyšný Slavkov</t>
  </si>
  <si>
    <t xml:space="preserve">Toporec </t>
  </si>
  <si>
    <t>Markuška</t>
  </si>
  <si>
    <t>Prieskum</t>
  </si>
  <si>
    <t>Žirany</t>
  </si>
  <si>
    <t>stav. kameň</t>
  </si>
  <si>
    <t>Krnišov - Tepličky</t>
  </si>
  <si>
    <t>Sedlice I</t>
  </si>
  <si>
    <t xml:space="preserve">Ruskov </t>
  </si>
  <si>
    <t>Fintice</t>
  </si>
  <si>
    <t>andezit 2,49</t>
  </si>
  <si>
    <t>Hubošovce</t>
  </si>
  <si>
    <t>Červenica</t>
  </si>
  <si>
    <t>dolomit + váp.,2,8</t>
  </si>
  <si>
    <t>Ložisko nevyhradeného nerastu</t>
  </si>
  <si>
    <t>st. kameň 2,6</t>
  </si>
  <si>
    <t>dolom.,dodávateľ.</t>
  </si>
  <si>
    <t>vápenec 2,64 -2,67</t>
  </si>
  <si>
    <t>Merná jednotka</t>
  </si>
  <si>
    <t>Vápence a cementárske suroviny</t>
  </si>
  <si>
    <t>Vápenec vysokopercentný</t>
  </si>
  <si>
    <t xml:space="preserve">        </t>
  </si>
  <si>
    <t xml:space="preserve">Ropa, gazolín      </t>
  </si>
  <si>
    <t>Soľ</t>
  </si>
  <si>
    <t>Stavebný kameň</t>
  </si>
  <si>
    <t>Štrkopiesky, piesky</t>
  </si>
  <si>
    <t>Tehliarske suroviny</t>
  </si>
  <si>
    <t xml:space="preserve">Vápence </t>
  </si>
  <si>
    <t>Hnedé uhlie a lignit</t>
  </si>
  <si>
    <t>Ropa vrátane gazolínu</t>
  </si>
  <si>
    <t>Štrkopiesky a piesky</t>
  </si>
  <si>
    <t>Príloha č. 6</t>
  </si>
  <si>
    <t>PZZP Láb</t>
  </si>
  <si>
    <t>tis. m³</t>
  </si>
  <si>
    <t>%</t>
  </si>
  <si>
    <t xml:space="preserve">    Príloha č. 10</t>
  </si>
  <si>
    <t xml:space="preserve">       Príloha č. 12</t>
  </si>
  <si>
    <t xml:space="preserve">Baňa Handlová      </t>
  </si>
  <si>
    <t xml:space="preserve">Baňa Dolina           </t>
  </si>
  <si>
    <t xml:space="preserve">Zemný plyn         </t>
  </si>
  <si>
    <t xml:space="preserve">Soľ </t>
  </si>
  <si>
    <t>DP - dobývací priestor</t>
  </si>
  <si>
    <t xml:space="preserve">Spolu    </t>
  </si>
  <si>
    <t>Príloha č. 5</t>
  </si>
  <si>
    <t>tis. m³/24 hod</t>
  </si>
  <si>
    <t>Príloha č. 8</t>
  </si>
  <si>
    <t>Príloha č. 9</t>
  </si>
  <si>
    <t>Lehota p/Vt. (Lancast SK)</t>
  </si>
  <si>
    <t>tis.m³/24 hod</t>
  </si>
  <si>
    <t>Vápence pre špeciálne účely</t>
  </si>
  <si>
    <t>* žula</t>
  </si>
  <si>
    <t>Dubná Skala</t>
  </si>
  <si>
    <t>Horný Tisovník - Páleniská</t>
  </si>
  <si>
    <t>Krásna Hôrka</t>
  </si>
  <si>
    <t>Sedliacka Dubová</t>
  </si>
  <si>
    <t>Malina (od 2007)</t>
  </si>
  <si>
    <t>Jovsa (od 2007)</t>
  </si>
  <si>
    <t>PZZP Gajary</t>
  </si>
  <si>
    <t>vtlačný výkon</t>
  </si>
  <si>
    <t>ťažobný výkon</t>
  </si>
  <si>
    <t>Uskladnené množstvo</t>
  </si>
  <si>
    <t>PZZP Láb a PZZP Gajary:</t>
  </si>
  <si>
    <t>PZZP Gajary - Báden (Prevádzkovateľ: NAFTA a. s., Gbely) - evidované od roku 2007</t>
  </si>
  <si>
    <t>Podzemné uskladňovanie zemného plynu - PZZP Gajary-Báden</t>
  </si>
  <si>
    <t>Košice *: v podzemí ide len o zabezpečenie, nie o ťažbu</t>
  </si>
  <si>
    <t>Košice *</t>
  </si>
  <si>
    <t xml:space="preserve">        Príloha č. 1-I/II</t>
  </si>
  <si>
    <t>Rudy a magnezit</t>
  </si>
  <si>
    <t>Ostatné suroviny</t>
  </si>
  <si>
    <t>Podzemie</t>
  </si>
  <si>
    <t>Stavebné suroviny</t>
  </si>
  <si>
    <t>Vápence</t>
  </si>
  <si>
    <t>Povrch</t>
  </si>
  <si>
    <t>Solivary, a.s Prešov - Závod Prešov</t>
  </si>
  <si>
    <t>Solivary, a.s Prešov - Závod Zbudza</t>
  </si>
  <si>
    <r>
      <t>tis. m</t>
    </r>
    <r>
      <rPr>
        <vertAlign val="superscript"/>
        <sz val="10"/>
        <rFont val="Arial"/>
        <family val="2"/>
        <charset val="238"/>
      </rPr>
      <t>3</t>
    </r>
  </si>
  <si>
    <t xml:space="preserve">Baňa Cigeľ             </t>
  </si>
  <si>
    <t xml:space="preserve">Baňa Nováky         </t>
  </si>
  <si>
    <t>Príloha č. 4</t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</si>
  <si>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(1991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</si>
  <si>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</si>
  <si>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(1991 = 100 %)</t>
    </r>
  </si>
  <si>
    <r>
      <t xml:space="preserve">Uskladnené množstvo                            </t>
    </r>
    <r>
      <rPr>
        <sz val="10"/>
        <rFont val="Arial"/>
        <family val="2"/>
        <charset val="238"/>
      </rPr>
      <t xml:space="preserve">(2007 = 100 %)    </t>
    </r>
    <r>
      <rPr>
        <b/>
        <sz val="10"/>
        <rFont val="Arial"/>
        <family val="2"/>
        <charset val="238"/>
      </rPr>
      <t xml:space="preserve">    </t>
    </r>
  </si>
  <si>
    <r>
      <t xml:space="preserve"> vtlačný                                                     </t>
    </r>
    <r>
      <rPr>
        <sz val="10"/>
        <rFont val="Arial"/>
        <family val="2"/>
        <charset val="238"/>
      </rPr>
      <t>(2007 = 100 %)</t>
    </r>
  </si>
  <si>
    <r>
      <t xml:space="preserve">ťažobný                                                     </t>
    </r>
    <r>
      <rPr>
        <sz val="10"/>
        <rFont val="Arial"/>
        <family val="2"/>
        <charset val="238"/>
      </rPr>
      <t>(2007 = 100 %)</t>
    </r>
  </si>
  <si>
    <r>
      <t>Spolu</t>
    </r>
    <r>
      <rPr>
        <sz val="10"/>
        <rFont val="Arial"/>
        <family val="2"/>
        <charset val="238"/>
      </rPr>
      <t xml:space="preserve"> 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</si>
  <si>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</si>
  <si>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Príloha č. 16 </t>
    </r>
    <r>
      <rPr>
        <i/>
        <vertAlign val="subscript"/>
        <sz val="10"/>
        <rFont val="Arial"/>
        <family val="2"/>
        <charset val="238"/>
      </rPr>
      <t>BA</t>
    </r>
  </si>
  <si>
    <r>
      <t xml:space="preserve"> </t>
    </r>
    <r>
      <rPr>
        <sz val="10"/>
        <rFont val="Arial"/>
        <family val="2"/>
        <charset val="238"/>
      </rP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</si>
  <si>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Príloha č.16 </t>
    </r>
    <r>
      <rPr>
        <i/>
        <vertAlign val="subscript"/>
        <sz val="10"/>
        <rFont val="Arial"/>
        <family val="2"/>
        <charset val="238"/>
      </rPr>
      <t>BB</t>
    </r>
  </si>
  <si>
    <r>
      <t>Príloha č.16</t>
    </r>
    <r>
      <rPr>
        <i/>
        <vertAlign val="subscript"/>
        <sz val="10"/>
        <rFont val="Arial"/>
        <family val="2"/>
        <charset val="238"/>
      </rPr>
      <t>BB</t>
    </r>
    <r>
      <rPr>
        <i/>
        <sz val="10"/>
        <rFont val="Arial"/>
        <family val="2"/>
        <charset val="238"/>
      </rPr>
      <t xml:space="preserve"> - pokračovanie</t>
    </r>
  </si>
  <si>
    <r>
      <t>Príloha č. 16</t>
    </r>
    <r>
      <rPr>
        <i/>
        <vertAlign val="subscript"/>
        <sz val="10"/>
        <rFont val="Arial"/>
        <family val="2"/>
        <charset val="238"/>
      </rPr>
      <t>KE</t>
    </r>
    <r>
      <rPr>
        <i/>
        <sz val="10"/>
        <rFont val="Arial"/>
        <family val="2"/>
        <charset val="238"/>
      </rPr>
      <t xml:space="preserve">  </t>
    </r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</si>
  <si>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Košice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</si>
  <si>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 xml:space="preserve">Prievidza </t>
    </r>
  </si>
  <si>
    <r>
      <t>Príloha č.16</t>
    </r>
    <r>
      <rPr>
        <i/>
        <vertAlign val="subscript"/>
        <sz val="10"/>
        <rFont val="Arial"/>
        <family val="2"/>
        <charset val="238"/>
      </rPr>
      <t>PD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</si>
  <si>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</si>
  <si>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>Príloha č. 16</t>
    </r>
    <r>
      <rPr>
        <i/>
        <vertAlign val="subscript"/>
        <sz val="10"/>
        <rFont val="Arial"/>
        <family val="2"/>
        <charset val="238"/>
      </rPr>
      <t>SNV</t>
    </r>
    <r>
      <rPr>
        <i/>
        <sz val="10"/>
        <rFont val="Arial"/>
        <family val="2"/>
        <charset val="238"/>
      </rPr>
      <t xml:space="preserve"> </t>
    </r>
  </si>
  <si>
    <t>vápenec, PL</t>
  </si>
  <si>
    <t>Janova Lehota</t>
  </si>
  <si>
    <t>Voznica</t>
  </si>
  <si>
    <t>Zaježová - Dubina</t>
  </si>
  <si>
    <t>* zamestnanci uvedení v časti DP</t>
  </si>
  <si>
    <t>Lúky pod Makytou</t>
  </si>
  <si>
    <t>Cigeľ - Košariská</t>
  </si>
  <si>
    <t>Rakovnica</t>
  </si>
  <si>
    <t>odval</t>
  </si>
  <si>
    <t>Hnilčík</t>
  </si>
  <si>
    <t>odval Roztoky</t>
  </si>
  <si>
    <t>NAFTA a.s., Bratislava - Západ</t>
  </si>
  <si>
    <t>NAFTA a.s., Bratislava - Východ</t>
  </si>
  <si>
    <t>Podzemný zásobník Láb                      1. až  5. stavba a uskl. obj. Gajary - báden</t>
  </si>
  <si>
    <t>likvidácia lomu</t>
  </si>
  <si>
    <t>Badín I - Skalica</t>
  </si>
  <si>
    <t>Horná Štubňa</t>
  </si>
  <si>
    <t>Jastrabá</t>
  </si>
  <si>
    <t>Trstená</t>
  </si>
  <si>
    <t>Ladmovce I</t>
  </si>
  <si>
    <t>andezit 2,62</t>
  </si>
  <si>
    <t>Mošurov (od 2009)</t>
  </si>
  <si>
    <t>vápenec 2,55</t>
  </si>
  <si>
    <t>Žehňa (od 2009)</t>
  </si>
  <si>
    <t>andezit 2,5</t>
  </si>
  <si>
    <t xml:space="preserve">Hradište </t>
  </si>
  <si>
    <t>vápenec 2,5</t>
  </si>
  <si>
    <t>pieskovec 2,4</t>
  </si>
  <si>
    <t>stavebný kameň 2,6</t>
  </si>
  <si>
    <t>Snežnica</t>
  </si>
  <si>
    <t>Baňa Čáry</t>
  </si>
  <si>
    <t xml:space="preserve">Baňa Nováky ***    </t>
  </si>
  <si>
    <t>NAFTA a.s., Bratislava</t>
  </si>
  <si>
    <t>Maximálny vtlačno / ťažobný výkon</t>
  </si>
  <si>
    <t>Machulince II-Ondrejka Miloš, KAM-ON, Machulince</t>
  </si>
  <si>
    <t>Machulince III-Ondrejka Miloš, KAM-ON, Machulince</t>
  </si>
  <si>
    <t>Žirany-DOPRAVEX,s.r.o.</t>
  </si>
  <si>
    <t>Ružomberok III</t>
  </si>
  <si>
    <t>Ústie nad Priehradou</t>
  </si>
  <si>
    <t>Šandal</t>
  </si>
  <si>
    <t>Pčolinné</t>
  </si>
  <si>
    <t>Dargov (Barvínkov)</t>
  </si>
  <si>
    <t xml:space="preserve">*Veľká Čierna </t>
  </si>
  <si>
    <t>*Veľká Čierna I.</t>
  </si>
  <si>
    <t>dol. Vápenec</t>
  </si>
  <si>
    <t>Podhradie - Rúbanisko/Ducký/</t>
  </si>
  <si>
    <t>andezit, od 2010</t>
  </si>
  <si>
    <t>Podhradie- Ľ.Lazy /Z.Ducký/</t>
  </si>
  <si>
    <t>Podhradie  /AKE s.r.o./</t>
  </si>
  <si>
    <t>andezit, od 2008</t>
  </si>
  <si>
    <t>Rajec, p.č.2749/4až9, lok.Baranová</t>
  </si>
  <si>
    <t>dolomit, od 2009</t>
  </si>
  <si>
    <t>Terchová - Lom Kýčera</t>
  </si>
  <si>
    <t>piesč.prachovce, od 2010</t>
  </si>
  <si>
    <t>Mokrá Lúka</t>
  </si>
  <si>
    <t>granit-žula</t>
  </si>
  <si>
    <t>Nižné Slovinky</t>
  </si>
  <si>
    <t>Dechtice I</t>
  </si>
  <si>
    <t>dolomitické piesky</t>
  </si>
  <si>
    <t>Pernek</t>
  </si>
  <si>
    <t>Bátovce-Radoslav Streicher, Žemberovce - Krnča</t>
  </si>
  <si>
    <t>Opatovce  Kamenné Vráta, IMA INVEST s.r.o.</t>
  </si>
  <si>
    <t>Obyce-MAGMA KAMEŇ, Machulince</t>
  </si>
  <si>
    <t>Badín Pod Vandekovcom</t>
  </si>
  <si>
    <t>Čakanovce</t>
  </si>
  <si>
    <t>Lom nad lazmi</t>
  </si>
  <si>
    <t>Sedliacka Dubová, Dubová Skalka</t>
  </si>
  <si>
    <t>andezit 2,66</t>
  </si>
  <si>
    <t>Okružná - Borovník</t>
  </si>
  <si>
    <t>andezit 2,64(zabezp.)</t>
  </si>
  <si>
    <t>andezit (likv) 2,65</t>
  </si>
  <si>
    <t>andezit (zab)2,12-2,69</t>
  </si>
  <si>
    <t>diorit porf. 2,6</t>
  </si>
  <si>
    <t>andezit 2,49-2,67</t>
  </si>
  <si>
    <t>dolomit 2,67-2,83</t>
  </si>
  <si>
    <t>diorit porfyrit 2,58</t>
  </si>
  <si>
    <t>andezit 2,63</t>
  </si>
  <si>
    <t>andezit 2,4</t>
  </si>
  <si>
    <t>kremenec 2,6</t>
  </si>
  <si>
    <t>Opatovce  Kamenné Vráta, Ondrejka Miloš, KAM-ON</t>
  </si>
  <si>
    <t>Obyce-Osná Dolina-Ondrejka Miloš, KAM-ON</t>
  </si>
  <si>
    <t>Braväcovo</t>
  </si>
  <si>
    <t>kremičitá pararula</t>
  </si>
  <si>
    <t>Horná Mičiná - Markov</t>
  </si>
  <si>
    <t>Mýtna - Hrby</t>
  </si>
  <si>
    <t>Párnica</t>
  </si>
  <si>
    <t xml:space="preserve">Ladmovce </t>
  </si>
  <si>
    <t>vápenec - 2,61</t>
  </si>
  <si>
    <t>Ďurkov - Strahuľka</t>
  </si>
  <si>
    <t>Vechec - Bodor</t>
  </si>
  <si>
    <t>grestenit 2,6</t>
  </si>
  <si>
    <t>odval Mier</t>
  </si>
  <si>
    <t>Celkové množstvo vydobytých nerastov</t>
  </si>
  <si>
    <t>Nerast</t>
  </si>
  <si>
    <t>Počet zamestnancov pri dobývaní nerastov</t>
  </si>
  <si>
    <t>Množstvo vydobytého hnedého uhlia a lignitu</t>
  </si>
  <si>
    <t>Organizačná jednotka</t>
  </si>
  <si>
    <t>Nafta, a.s. - Východ</t>
  </si>
  <si>
    <t>Horná Krupá - COMAG</t>
  </si>
  <si>
    <t>*      Podzemné opravy sond</t>
  </si>
  <si>
    <t>Nafta, a.s., Bratislava a Pozagas, a.s. Malacky</t>
  </si>
  <si>
    <t>Dobývanie rúd a výroba koncentrátov</t>
  </si>
  <si>
    <t>Počet zamestnancov pri dobývaní rúd</t>
  </si>
  <si>
    <t>Dobývanie magnezitu a výroba koncentrátu</t>
  </si>
  <si>
    <t>Počet zamestnancov pri dobývaní magnezitu</t>
  </si>
  <si>
    <t>Dobývanie a výroba soli</t>
  </si>
  <si>
    <t>Počet zamestnancov pri dobývaní a výrobe soli</t>
  </si>
  <si>
    <t>Dobývanie stavebného kameňa a počet zamestnancov pri dobývaní</t>
  </si>
  <si>
    <t>*    Počet pracovníkov je uvedený pri dobývaní ostatných surovín</t>
  </si>
  <si>
    <t>"     Počet pracovníkov je uvedený pri dobývaní vápencov pre špeciálne účely</t>
  </si>
  <si>
    <r>
      <t xml:space="preserve">a          </t>
    </r>
    <r>
      <rPr>
        <sz val="10"/>
        <rFont val="Arial"/>
        <family val="2"/>
        <charset val="238"/>
      </rPr>
      <t>V minulých rokoch bola dobývanie vykazovaná v dobývanívápencov pre špeciálne účely</t>
    </r>
  </si>
  <si>
    <t>***  preradené do tab. č. 22 - Dobývanie ostatných surovín (dolomit), zosúladenie s Bilanciami zásob VL</t>
  </si>
  <si>
    <r>
      <t>**    Počet zamestnancov je uvedený pri dobývaní stavebného kameňa v DP Horné Vestenice (príloha č. 16</t>
    </r>
    <r>
      <rPr>
        <vertAlign val="subscript"/>
        <sz val="10"/>
        <rFont val="Arial"/>
        <family val="2"/>
        <charset val="238"/>
      </rPr>
      <t>PD</t>
    </r>
    <r>
      <rPr>
        <sz val="10"/>
        <rFont val="Arial"/>
        <family val="2"/>
        <charset val="238"/>
      </rPr>
      <t>)</t>
    </r>
  </si>
  <si>
    <t>Ťažba ropy a gazolínu</t>
  </si>
  <si>
    <t>Ťažba zemného plynu</t>
  </si>
  <si>
    <t>Počet zamestnancov pri ťažbe ropy a zemného plynu</t>
  </si>
  <si>
    <t xml:space="preserve">Nafta, a.s.- Východ </t>
  </si>
  <si>
    <t>Sebechleby</t>
  </si>
  <si>
    <t>Hosťovce</t>
  </si>
  <si>
    <t>vápenec 2,69</t>
  </si>
  <si>
    <t>2,5 pieskovec</t>
  </si>
  <si>
    <t>Žilková</t>
  </si>
  <si>
    <t>Čoltovo</t>
  </si>
  <si>
    <t>Poľanovce</t>
  </si>
  <si>
    <t>Spišský Hrhov</t>
  </si>
  <si>
    <t>Polymetalické rudy</t>
  </si>
  <si>
    <t>Ag, Au - rudy</t>
  </si>
  <si>
    <t>X * [ t ]</t>
  </si>
  <si>
    <t>Cu [ t ]</t>
  </si>
  <si>
    <t>Ag [ kg ]</t>
  </si>
  <si>
    <t>Au [ kg ]</t>
  </si>
  <si>
    <t>Pb [ t ]</t>
  </si>
  <si>
    <t>Zn [ t ]</t>
  </si>
  <si>
    <t>Organizácia 
DP (Závod)</t>
  </si>
  <si>
    <t>Gemer-Can, s.r.o. Bratislava,
DP Rožňava III (Mária Baňa)</t>
  </si>
  <si>
    <t>ORTAC, s.r.o. Kremnica,
DP Kremnica</t>
  </si>
  <si>
    <t>Slovenská banská, spol. s r.o. Hodruša - Hámre, 
DP Banská Hodruša, Banská Štiavnica VII</t>
  </si>
  <si>
    <t>Kov v koncentráte
Jednotky</t>
  </si>
  <si>
    <t xml:space="preserve">Slovenská banská, spol. s r.o. Hodruša - Hámre, 
DP Banská Hodruša, Banská Štiavnica VII
</t>
  </si>
  <si>
    <t>Horný Tisovník - Medokyšné</t>
  </si>
  <si>
    <t>Ratka Chrastie)</t>
  </si>
  <si>
    <t>* Poznámka: Od roku 2014 sú údaje o ťažbe barytu na ložisku Rudňany presunuli z položky "Rudy" do položky "Ostatné suroviny (podzemie)"</t>
  </si>
  <si>
    <t>Nafta,a.s., Bratislava</t>
  </si>
  <si>
    <t>Slovenská banská, spol. s r.o. Hodruša - Hámre, DP Banská Hodruša, Banská Štiavnica VII</t>
  </si>
  <si>
    <t>COMAG, spol. s r.o., Bratislava</t>
  </si>
  <si>
    <t>Engas, s.r.o., Nitra</t>
  </si>
  <si>
    <t>Tuhár</t>
  </si>
  <si>
    <t>Podrečany</t>
  </si>
  <si>
    <t>bridličnaté vápence</t>
  </si>
  <si>
    <t xml:space="preserve">Spolu </t>
  </si>
  <si>
    <t>Košice</t>
  </si>
  <si>
    <t>Fintice I</t>
  </si>
  <si>
    <t>Kolibabovce - Orechová (od 2009)</t>
  </si>
  <si>
    <t xml:space="preserve">        Príloha č. 1 - II/II</t>
  </si>
  <si>
    <t xml:space="preserve"> -</t>
  </si>
  <si>
    <t>Nová Baňa (Pod Sedlovou skalou)</t>
  </si>
  <si>
    <t>Nová Baňa (Štamproch)</t>
  </si>
  <si>
    <t>Michalková - Šúplatka</t>
  </si>
  <si>
    <t>Bulhary (Smrečiny)</t>
  </si>
  <si>
    <t>Horné Jabloňovce-Anton Streicher, Klátová Nová Ves</t>
  </si>
  <si>
    <t>Husiná (Hôrka)</t>
  </si>
  <si>
    <t>Husiná (Cicka)</t>
  </si>
  <si>
    <t>Turie (Doprastav, a.s.)</t>
  </si>
  <si>
    <t>Súľovce (TOVO EU, s.r.o.)</t>
  </si>
  <si>
    <t xml:space="preserve">Podhradie (AKE, s.r.o.) </t>
  </si>
  <si>
    <t>Bystričany</t>
  </si>
  <si>
    <t>Čavoj (Lom pod Končinou)</t>
  </si>
  <si>
    <t>Nitrianske Rudno (B a B Plus)</t>
  </si>
  <si>
    <t>Podlužany - Zlobiny (Prefa-st.)</t>
  </si>
  <si>
    <t>Vtáčnik (mimo DP)</t>
  </si>
  <si>
    <t>Malá Vieska</t>
  </si>
  <si>
    <t>dolomit 2,66</t>
  </si>
  <si>
    <t>Vyšný Orlík</t>
  </si>
  <si>
    <t>Počet zamestnancov pri dobývaní úprave a spracovaní  hnedého uhlia a lignitu</t>
  </si>
  <si>
    <t xml:space="preserve">Baňa Cigeľ       **    </t>
  </si>
  <si>
    <t>Maximálny vtlačno/ťažobný výkon</t>
  </si>
  <si>
    <t>hnedého uhlia stenovým porubom č. 270 041-70</t>
  </si>
  <si>
    <t xml:space="preserve">** pozn.k roku 2017: ide o stav zamestnancov na bani Cigeľ k 31.12.2017. Baňa Cigeľ ukončila dobyvanie dňom 27.10.2017, vydobytím poslednej tony </t>
  </si>
  <si>
    <t>NAFTA, a. s. Bratislava, 4. stavba - POZAGAS, a. s. Malacky)</t>
  </si>
  <si>
    <t xml:space="preserve">PZZP Láb 1. až 5. stavba a uskladňovací objekt Gajary-baden (Prevádzkovatelia: 1. až 3. a 5. stavba a UO Gajary-baden - </t>
  </si>
  <si>
    <t>Malá Lehota (VSK MINERAL)</t>
  </si>
  <si>
    <t>Počet zamestnancov</t>
  </si>
  <si>
    <t>Vydobyté množstvo (kt)</t>
  </si>
  <si>
    <t>Surová ťažba</t>
  </si>
  <si>
    <t>Odbytová ťažba</t>
  </si>
  <si>
    <t>v podzemí</t>
  </si>
  <si>
    <t>na povrchu</t>
  </si>
  <si>
    <t>spolu</t>
  </si>
  <si>
    <t>ropa neparafinická</t>
  </si>
  <si>
    <t>ropa poloparafinická</t>
  </si>
  <si>
    <t>gazolín</t>
  </si>
  <si>
    <t>Prieskumné práce a POS*</t>
  </si>
  <si>
    <t>Ťažba ropy</t>
  </si>
  <si>
    <t>Vydobytá ruda  (kt)</t>
  </si>
  <si>
    <t>Výroba koncentrátu  (t, kg)</t>
  </si>
  <si>
    <t>Dobývanie magnezitu  (kt)</t>
  </si>
  <si>
    <t>Výroba koncentrátu  (kt)</t>
  </si>
  <si>
    <t>Soľanka  (kt)</t>
  </si>
  <si>
    <t>Výroba soli  (kt)</t>
  </si>
  <si>
    <t>Dobývanie soli</t>
  </si>
  <si>
    <t>Výroba soli</t>
  </si>
  <si>
    <t>Vydobyté množstvo  (kt)</t>
  </si>
  <si>
    <t>Ťažba   (t)</t>
  </si>
  <si>
    <t>Ťažba   (tis. m³)</t>
  </si>
  <si>
    <t>Jelšava - Podbreziny</t>
  </si>
  <si>
    <t>Krupina I. Hanišberg</t>
  </si>
  <si>
    <t>Sklené</t>
  </si>
  <si>
    <t>Zvolenská Slatina Na Dieli</t>
  </si>
  <si>
    <t>Zvolenská Slatina Malý Korčík</t>
  </si>
  <si>
    <r>
      <rPr>
        <sz val="10"/>
        <rFont val="Arial"/>
        <family val="2"/>
        <charset val="238"/>
      </rPr>
      <t>X</t>
    </r>
    <r>
      <rPr>
        <b/>
        <sz val="10"/>
        <rFont val="Arial"/>
        <family val="2"/>
        <charset val="238"/>
      </rPr>
      <t xml:space="preserve">* </t>
    </r>
    <r>
      <rPr>
        <sz val="10"/>
        <rFont val="Arial"/>
        <family val="2"/>
        <charset val="238"/>
      </rPr>
      <t>- koncentrát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</si>
</sst>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&quot;Sk&quot;_-;\-* #,##0.00\ &quot;Sk&quot;_-;_-* &quot;-&quot;??\ &quot;Sk&quot;_-;_-@_-"/>
    <numFmt numFmtId="165" formatCode="#,##0.0"/>
    <numFmt numFmtId="166" formatCode="#,##0.00_ ;\-#,##0.00\ "/>
    <numFmt numFmtId="167" formatCode="#,##0.000"/>
    <numFmt numFmtId="168" formatCode="0.0"/>
    <numFmt numFmtId="169" formatCode="0.000"/>
    <numFmt numFmtId="170" formatCode="#,##0_ ;\-#,##0\ "/>
    <numFmt numFmtId="171" formatCode="0_ ;\-0\ "/>
    <numFmt numFmtId="172" formatCode="_-* #,##0.00\ _S_k_-;\-* #,##0.00\ _S_k_-;_-* &quot;-&quot;??\ _S_k_-;_-@_-"/>
  </numFmts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vertAlign val="subscript"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8" fillId="0" borderId="1" applyNumberFormat="0" applyFill="0" applyAlignment="0" applyProtection="0"/>
    <xf numFmtId="0" fontId="21" fillId="4" borderId="0" applyNumberFormat="0" applyBorder="0" applyAlignment="0" applyProtection="0"/>
    <xf numFmtId="0" fontId="35" fillId="3" borderId="0" applyNumberFormat="0" applyBorder="0" applyAlignment="0" applyProtection="0"/>
    <xf numFmtId="0" fontId="22" fillId="16" borderId="2" applyNumberFormat="0" applyAlignment="0" applyProtection="0"/>
    <xf numFmtId="0" fontId="22" fillId="16" borderId="2" applyNumberFormat="0" applyAlignment="0" applyProtection="0"/>
    <xf numFmtId="164" fontId="4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Border="0" applyProtection="0"/>
    <xf numFmtId="0" fontId="4" fillId="18" borderId="6" applyNumberFormat="0" applyFont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1" applyNumberFormat="0" applyFill="0" applyAlignment="0" applyProtection="0"/>
    <xf numFmtId="0" fontId="21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8" applyNumberFormat="0" applyAlignment="0" applyProtection="0"/>
    <xf numFmtId="0" fontId="32" fillId="19" borderId="8" applyNumberFormat="0" applyAlignment="0" applyProtection="0"/>
    <xf numFmtId="0" fontId="33" fillId="19" borderId="9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3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172" fontId="4" fillId="0" borderId="0" applyFont="0" applyFill="0" applyBorder="0" applyAlignment="0" applyProtection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vertical="center"/>
    </xf>
    <xf numFmtId="0" fontId="4" fillId="0" borderId="0" applyNumberFormat="0" applyFont="0" applyFill="0" applyBorder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NumberFormat="0" applyFont="0" applyFill="0" applyBorder="0" applyProtection="0">
      <alignment vertical="center"/>
    </xf>
    <xf numFmtId="0" fontId="4" fillId="0" borderId="0" applyNumberFormat="0" applyFont="0" applyFill="0" applyBorder="0" applyProtection="0">
      <alignment vertical="center"/>
    </xf>
  </cellStyleXfs>
  <cellXfs count="391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7" fontId="7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5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/>
    <xf numFmtId="3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7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167" fontId="6" fillId="0" borderId="0" xfId="0" applyNumberFormat="1" applyFont="1" applyFill="1" applyBorder="1" applyAlignment="1" applyProtection="1">
      <alignment horizontal="right" vertical="center"/>
    </xf>
    <xf numFmtId="168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16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3" fontId="6" fillId="0" borderId="0" xfId="0" applyNumberFormat="1" applyFont="1" applyFill="1" applyBorder="1" applyProtection="1"/>
    <xf numFmtId="3" fontId="6" fillId="0" borderId="0" xfId="0" applyNumberFormat="1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3" fontId="6" fillId="0" borderId="10" xfId="0" applyNumberFormat="1" applyFont="1" applyFill="1" applyBorder="1" applyAlignment="1" applyProtection="1">
      <alignment horizontal="right" vertical="center" inden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 wrapText="1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7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165" fontId="7" fillId="0" borderId="10" xfId="0" applyNumberFormat="1" applyFont="1" applyFill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9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164" fontId="6" fillId="0" borderId="0" xfId="42" applyFont="1" applyFill="1" applyBorder="1" applyAlignment="1">
      <alignment vertical="center"/>
    </xf>
    <xf numFmtId="168" fontId="6" fillId="0" borderId="10" xfId="0" applyNumberFormat="1" applyFont="1" applyFill="1" applyBorder="1" applyAlignment="1" applyProtection="1">
      <alignment horizontal="center" vertical="center"/>
      <protection locked="0"/>
    </xf>
    <xf numFmtId="165" fontId="9" fillId="0" borderId="0" xfId="52" applyNumberFormat="1" applyFont="1" applyFill="1" applyAlignment="1">
      <alignment horizontal="right" vertical="center"/>
    </xf>
    <xf numFmtId="1" fontId="6" fillId="0" borderId="10" xfId="52" applyNumberFormat="1" applyFont="1" applyFill="1" applyBorder="1" applyAlignment="1">
      <alignment horizontal="center" vertical="center"/>
    </xf>
    <xf numFmtId="165" fontId="16" fillId="0" borderId="10" xfId="52" applyNumberFormat="1" applyFont="1" applyFill="1" applyBorder="1" applyAlignment="1">
      <alignment horizontal="left" vertical="center"/>
    </xf>
    <xf numFmtId="0" fontId="6" fillId="0" borderId="0" xfId="52" applyFont="1" applyFill="1" applyBorder="1" applyAlignment="1">
      <alignment vertical="center"/>
    </xf>
    <xf numFmtId="0" fontId="9" fillId="0" borderId="0" xfId="52" applyFont="1" applyFill="1" applyBorder="1" applyAlignment="1">
      <alignment horizontal="right" vertical="center"/>
    </xf>
    <xf numFmtId="0" fontId="6" fillId="0" borderId="10" xfId="52" applyFont="1" applyFill="1" applyBorder="1" applyAlignment="1">
      <alignment vertical="center"/>
    </xf>
    <xf numFmtId="0" fontId="9" fillId="0" borderId="0" xfId="52" applyFont="1" applyFill="1" applyAlignment="1" applyProtection="1">
      <alignment horizontal="right" vertical="center"/>
    </xf>
    <xf numFmtId="0" fontId="6" fillId="0" borderId="10" xfId="52" applyFont="1" applyFill="1" applyBorder="1" applyAlignment="1" applyProtection="1">
      <alignment vertical="center"/>
    </xf>
    <xf numFmtId="0" fontId="9" fillId="0" borderId="0" xfId="51" applyFont="1" applyFill="1" applyAlignment="1" applyProtection="1">
      <alignment horizontal="right" vertical="center"/>
    </xf>
    <xf numFmtId="0" fontId="8" fillId="0" borderId="0" xfId="51" applyFont="1" applyFill="1" applyBorder="1" applyAlignment="1" applyProtection="1">
      <alignment vertical="center"/>
    </xf>
    <xf numFmtId="0" fontId="9" fillId="0" borderId="0" xfId="50" applyFont="1" applyFill="1" applyAlignment="1" applyProtection="1">
      <alignment horizontal="right" vertical="center"/>
    </xf>
    <xf numFmtId="0" fontId="6" fillId="0" borderId="10" xfId="5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vertical="center"/>
    </xf>
    <xf numFmtId="2" fontId="6" fillId="0" borderId="10" xfId="0" applyNumberFormat="1" applyFont="1" applyFill="1" applyBorder="1" applyAlignment="1">
      <alignment horizontal="center" vertical="center"/>
    </xf>
    <xf numFmtId="167" fontId="6" fillId="0" borderId="10" xfId="0" applyNumberFormat="1" applyFont="1" applyFill="1" applyBorder="1" applyAlignment="1" applyProtection="1">
      <alignment horizontal="right" vertical="center" indent="1"/>
      <protection locked="0"/>
    </xf>
    <xf numFmtId="0" fontId="9" fillId="0" borderId="10" xfId="0" applyFont="1" applyFill="1" applyBorder="1" applyAlignment="1">
      <alignment vertical="center"/>
    </xf>
    <xf numFmtId="167" fontId="6" fillId="0" borderId="10" xfId="0" applyNumberFormat="1" applyFont="1" applyFill="1" applyBorder="1" applyAlignment="1">
      <alignment horizontal="right" vertical="center" indent="1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6" fillId="0" borderId="0" xfId="51" applyFont="1" applyFill="1" applyAlignment="1" applyProtection="1">
      <alignment horizontal="left" vertical="center"/>
    </xf>
    <xf numFmtId="165" fontId="36" fillId="0" borderId="10" xfId="52" applyNumberFormat="1" applyFont="1" applyFill="1" applyBorder="1" applyAlignment="1">
      <alignment horizontal="center" vertical="center"/>
    </xf>
    <xf numFmtId="0" fontId="6" fillId="0" borderId="0" xfId="51" applyFont="1" applyFill="1" applyAlignment="1" applyProtection="1">
      <alignment vertical="center"/>
    </xf>
    <xf numFmtId="168" fontId="6" fillId="0" borderId="0" xfId="51" applyNumberFormat="1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>
      <alignment vertical="center"/>
    </xf>
    <xf numFmtId="0" fontId="7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6" fontId="4" fillId="24" borderId="10" xfId="0" applyNumberFormat="1" applyFont="1" applyFill="1" applyBorder="1" applyAlignment="1" applyProtection="1">
      <alignment horizontal="right" vertical="center" indent="1"/>
      <protection locked="0"/>
    </xf>
    <xf numFmtId="0" fontId="7" fillId="0" borderId="10" xfId="0" applyFont="1" applyFill="1" applyBorder="1" applyAlignment="1" applyProtection="1">
      <alignment horizontal="left" vertical="center"/>
    </xf>
    <xf numFmtId="3" fontId="6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>
      <alignment vertical="center" wrapText="1"/>
    </xf>
    <xf numFmtId="168" fontId="4" fillId="0" borderId="0" xfId="51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168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Fill="1" applyBorder="1" applyAlignment="1">
      <alignment horizontal="center" vertical="center"/>
    </xf>
    <xf numFmtId="16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164" fontId="4" fillId="0" borderId="0" xfId="42" applyFont="1" applyFill="1" applyBorder="1" applyAlignment="1">
      <alignment vertical="center"/>
    </xf>
    <xf numFmtId="165" fontId="4" fillId="0" borderId="10" xfId="52" applyNumberFormat="1" applyFont="1" applyFill="1" applyBorder="1" applyAlignment="1">
      <alignment vertical="center"/>
    </xf>
    <xf numFmtId="165" fontId="4" fillId="0" borderId="10" xfId="52" applyNumberFormat="1" applyFont="1" applyFill="1" applyBorder="1" applyAlignment="1">
      <alignment horizontal="center" vertical="center"/>
    </xf>
    <xf numFmtId="165" fontId="4" fillId="0" borderId="10" xfId="52" applyNumberFormat="1" applyFont="1" applyFill="1" applyBorder="1" applyAlignment="1">
      <alignment horizontal="left" vertical="center" wrapText="1"/>
    </xf>
    <xf numFmtId="165" fontId="4" fillId="0" borderId="10" xfId="52" applyNumberFormat="1" applyFont="1" applyFill="1" applyBorder="1" applyAlignment="1">
      <alignment horizontal="center" vertical="center" wrapText="1"/>
    </xf>
    <xf numFmtId="165" fontId="4" fillId="0" borderId="12" xfId="52" applyNumberFormat="1" applyFont="1" applyFill="1" applyBorder="1" applyAlignment="1">
      <alignment horizontal="left" vertical="center" wrapText="1"/>
    </xf>
    <xf numFmtId="0" fontId="4" fillId="0" borderId="0" xfId="52" applyFont="1" applyFill="1" applyBorder="1" applyAlignment="1">
      <alignment horizontal="center" vertical="center"/>
    </xf>
    <xf numFmtId="0" fontId="4" fillId="0" borderId="10" xfId="52" applyFont="1" applyFill="1" applyBorder="1" applyAlignment="1">
      <alignment vertical="center"/>
    </xf>
    <xf numFmtId="0" fontId="4" fillId="0" borderId="10" xfId="52" applyFont="1" applyBorder="1" applyAlignment="1">
      <alignment vertical="center"/>
    </xf>
    <xf numFmtId="168" fontId="4" fillId="0" borderId="0" xfId="52" applyNumberFormat="1" applyFont="1" applyFill="1" applyBorder="1" applyAlignment="1">
      <alignment horizontal="center" vertical="center"/>
    </xf>
    <xf numFmtId="0" fontId="4" fillId="0" borderId="11" xfId="52" applyFont="1" applyFill="1" applyBorder="1" applyAlignment="1">
      <alignment vertical="center"/>
    </xf>
    <xf numFmtId="0" fontId="4" fillId="0" borderId="0" xfId="50" applyFont="1" applyFill="1" applyAlignment="1" applyProtection="1">
      <alignment vertical="center"/>
    </xf>
    <xf numFmtId="0" fontId="4" fillId="0" borderId="10" xfId="52" applyFont="1" applyFill="1" applyBorder="1" applyAlignment="1" applyProtection="1">
      <alignment vertical="center"/>
    </xf>
    <xf numFmtId="0" fontId="4" fillId="0" borderId="10" xfId="52" applyFont="1" applyFill="1" applyBorder="1" applyAlignment="1" applyProtection="1">
      <alignment horizontal="left" vertical="center"/>
    </xf>
    <xf numFmtId="0" fontId="4" fillId="0" borderId="0" xfId="51" applyFont="1" applyFill="1" applyAlignment="1" applyProtection="1">
      <alignment horizontal="center" vertical="center"/>
    </xf>
    <xf numFmtId="0" fontId="4" fillId="0" borderId="10" xfId="52" applyFont="1" applyFill="1" applyBorder="1" applyAlignment="1" applyProtection="1">
      <alignment vertical="center" wrapText="1"/>
    </xf>
    <xf numFmtId="0" fontId="4" fillId="0" borderId="0" xfId="52" applyFont="1" applyFill="1" applyProtection="1"/>
    <xf numFmtId="0" fontId="9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right" vertical="center" indent="1"/>
    </xf>
    <xf numFmtId="167" fontId="4" fillId="0" borderId="0" xfId="0" applyNumberFormat="1" applyFont="1" applyFill="1" applyBorder="1" applyAlignment="1">
      <alignment horizontal="right" vertical="center" indent="1"/>
    </xf>
    <xf numFmtId="167" fontId="6" fillId="0" borderId="0" xfId="0" applyNumberFormat="1" applyFont="1" applyFill="1" applyBorder="1" applyAlignment="1">
      <alignment horizontal="right" vertical="center" indent="1"/>
    </xf>
    <xf numFmtId="0" fontId="6" fillId="0" borderId="10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0" xfId="8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165" fontId="4" fillId="0" borderId="0" xfId="52" applyNumberFormat="1" applyFont="1" applyFill="1" applyAlignment="1">
      <alignment vertical="center"/>
    </xf>
    <xf numFmtId="165" fontId="4" fillId="0" borderId="0" xfId="52" applyNumberFormat="1" applyFont="1" applyFill="1" applyBorder="1" applyAlignment="1">
      <alignment vertical="center"/>
    </xf>
    <xf numFmtId="0" fontId="6" fillId="0" borderId="10" xfId="52" applyFont="1" applyFill="1" applyBorder="1" applyAlignment="1">
      <alignment horizontal="center" vertical="center"/>
    </xf>
    <xf numFmtId="0" fontId="4" fillId="0" borderId="0" xfId="5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52" applyFont="1" applyFill="1" applyBorder="1" applyAlignment="1" applyProtection="1">
      <alignment vertical="center"/>
    </xf>
    <xf numFmtId="0" fontId="6" fillId="0" borderId="10" xfId="52" applyFont="1" applyFill="1" applyBorder="1" applyAlignment="1" applyProtection="1">
      <alignment horizontal="center" vertical="center"/>
    </xf>
    <xf numFmtId="0" fontId="4" fillId="0" borderId="0" xfId="0" applyFont="1" applyFill="1" applyProtection="1">
      <protection locked="0"/>
    </xf>
    <xf numFmtId="1" fontId="4" fillId="0" borderId="10" xfId="0" applyNumberFormat="1" applyFont="1" applyFill="1" applyBorder="1" applyAlignment="1">
      <alignment horizontal="center" vertical="center"/>
    </xf>
    <xf numFmtId="0" fontId="4" fillId="0" borderId="0" xfId="80" applyFont="1" applyFill="1" applyBorder="1" applyAlignment="1">
      <alignment vertical="center"/>
    </xf>
    <xf numFmtId="0" fontId="4" fillId="0" borderId="0" xfId="80" applyFont="1" applyAlignment="1" applyProtection="1">
      <alignment vertical="center"/>
    </xf>
    <xf numFmtId="0" fontId="6" fillId="0" borderId="0" xfId="80" applyFont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37" fillId="0" borderId="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5" fontId="4" fillId="0" borderId="0" xfId="52" applyNumberFormat="1" applyFont="1" applyFill="1" applyAlignment="1">
      <alignment vertical="center"/>
    </xf>
    <xf numFmtId="165" fontId="4" fillId="25" borderId="10" xfId="0" applyNumberFormat="1" applyFont="1" applyFill="1" applyBorder="1" applyAlignment="1">
      <alignment horizontal="center" vertical="center"/>
    </xf>
    <xf numFmtId="165" fontId="4" fillId="25" borderId="10" xfId="0" applyNumberFormat="1" applyFont="1" applyFill="1" applyBorder="1" applyAlignment="1">
      <alignment horizontal="right" vertical="center" indent="1"/>
    </xf>
    <xf numFmtId="0" fontId="4" fillId="0" borderId="0" xfId="52" applyFont="1" applyFill="1" applyBorder="1" applyAlignment="1" applyProtection="1">
      <alignment vertical="center"/>
    </xf>
    <xf numFmtId="165" fontId="6" fillId="0" borderId="10" xfId="52" applyNumberFormat="1" applyFont="1" applyFill="1" applyBorder="1" applyAlignment="1">
      <alignment horizontal="center" vertical="center" wrapText="1"/>
    </xf>
    <xf numFmtId="169" fontId="4" fillId="24" borderId="10" xfId="0" applyNumberFormat="1" applyFont="1" applyFill="1" applyBorder="1" applyAlignment="1" applyProtection="1">
      <alignment horizontal="right" vertical="center" indent="1"/>
      <protection locked="0"/>
    </xf>
    <xf numFmtId="169" fontId="4" fillId="0" borderId="10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52" applyFont="1" applyFill="1" applyBorder="1" applyAlignment="1" applyProtection="1">
      <alignment vertical="center"/>
    </xf>
    <xf numFmtId="165" fontId="6" fillId="0" borderId="17" xfId="52" applyNumberFormat="1" applyFont="1" applyFill="1" applyBorder="1" applyAlignment="1">
      <alignment vertical="center" wrapText="1"/>
    </xf>
    <xf numFmtId="0" fontId="6" fillId="0" borderId="13" xfId="52" applyFont="1" applyFill="1" applyBorder="1" applyAlignment="1" applyProtection="1">
      <alignment vertical="center"/>
    </xf>
    <xf numFmtId="0" fontId="6" fillId="0" borderId="17" xfId="52" applyFont="1" applyFill="1" applyBorder="1" applyAlignment="1" applyProtection="1">
      <alignment vertical="center"/>
    </xf>
    <xf numFmtId="0" fontId="6" fillId="0" borderId="10" xfId="52" applyFont="1" applyFill="1" applyBorder="1" applyAlignment="1" applyProtection="1">
      <alignment horizontal="center" vertical="center" wrapText="1"/>
    </xf>
    <xf numFmtId="165" fontId="4" fillId="0" borderId="10" xfId="0" applyNumberFormat="1" applyFont="1" applyFill="1" applyBorder="1" applyAlignment="1">
      <alignment vertical="center"/>
    </xf>
    <xf numFmtId="169" fontId="6" fillId="0" borderId="10" xfId="0" applyNumberFormat="1" applyFont="1" applyFill="1" applyBorder="1" applyAlignment="1" applyProtection="1">
      <alignment horizontal="center" vertical="center"/>
      <protection locked="0"/>
    </xf>
    <xf numFmtId="169" fontId="6" fillId="0" borderId="10" xfId="0" applyNumberFormat="1" applyFont="1" applyFill="1" applyBorder="1" applyAlignment="1">
      <alignment horizontal="center" vertical="center"/>
    </xf>
    <xf numFmtId="0" fontId="6" fillId="0" borderId="13" xfId="50" applyFont="1" applyFill="1" applyBorder="1" applyAlignment="1" applyProtection="1">
      <alignment vertical="center" wrapText="1"/>
    </xf>
    <xf numFmtId="0" fontId="6" fillId="0" borderId="17" xfId="50" applyFont="1" applyFill="1" applyBorder="1" applyAlignment="1" applyProtection="1">
      <alignment vertical="center" wrapText="1"/>
    </xf>
    <xf numFmtId="0" fontId="6" fillId="0" borderId="10" xfId="5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165" fontId="4" fillId="0" borderId="0" xfId="52" applyNumberFormat="1" applyFont="1" applyFill="1" applyAlignment="1">
      <alignment vertical="center"/>
    </xf>
    <xf numFmtId="165" fontId="6" fillId="0" borderId="0" xfId="80" applyNumberFormat="1" applyFont="1" applyFill="1" applyAlignment="1">
      <alignment horizontal="left" vertical="center"/>
    </xf>
    <xf numFmtId="0" fontId="6" fillId="0" borderId="10" xfId="52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vertical="center"/>
    </xf>
    <xf numFmtId="0" fontId="4" fillId="0" borderId="0" xfId="51" applyFont="1" applyFill="1" applyAlignment="1" applyProtection="1">
      <alignment vertical="center"/>
    </xf>
    <xf numFmtId="0" fontId="4" fillId="0" borderId="0" xfId="51" applyFont="1" applyFill="1" applyBorder="1" applyAlignment="1" applyProtection="1">
      <alignment vertical="center"/>
    </xf>
    <xf numFmtId="0" fontId="6" fillId="0" borderId="10" xfId="51" applyFont="1" applyFill="1" applyBorder="1" applyAlignment="1" applyProtection="1">
      <alignment horizontal="center" vertical="center"/>
    </xf>
    <xf numFmtId="0" fontId="6" fillId="0" borderId="10" xfId="52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167" fontId="4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>
      <alignment horizontal="right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Protection="1"/>
    <xf numFmtId="170" fontId="7" fillId="0" borderId="0" xfId="0" applyNumberFormat="1" applyFont="1" applyFill="1" applyBorder="1" applyAlignment="1">
      <alignment vertical="center"/>
    </xf>
    <xf numFmtId="166" fontId="0" fillId="0" borderId="0" xfId="0" applyNumberFormat="1"/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5" fontId="4" fillId="0" borderId="0" xfId="52" applyNumberFormat="1" applyFont="1" applyFill="1" applyAlignment="1">
      <alignment vertical="center"/>
    </xf>
    <xf numFmtId="165" fontId="6" fillId="0" borderId="0" xfId="80" applyNumberFormat="1" applyFont="1" applyFill="1" applyAlignment="1">
      <alignment horizontal="left" vertical="center"/>
    </xf>
    <xf numFmtId="0" fontId="4" fillId="0" borderId="0" xfId="51" applyFont="1" applyFill="1" applyAlignment="1" applyProtection="1">
      <alignment vertical="center"/>
    </xf>
    <xf numFmtId="0" fontId="38" fillId="0" borderId="0" xfId="0" applyFont="1" applyFill="1" applyAlignment="1">
      <alignment vertical="center"/>
    </xf>
    <xf numFmtId="0" fontId="4" fillId="0" borderId="0" xfId="52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0" xfId="52" applyFont="1" applyFill="1" applyBorder="1" applyAlignment="1">
      <alignment horizontal="center" vertical="center"/>
    </xf>
    <xf numFmtId="0" fontId="6" fillId="0" borderId="10" xfId="52" applyFont="1" applyFill="1" applyBorder="1" applyAlignment="1" applyProtection="1">
      <alignment horizontal="center" vertical="center"/>
    </xf>
    <xf numFmtId="2" fontId="4" fillId="0" borderId="10" xfId="0" applyNumberFormat="1" applyFont="1" applyFill="1" applyBorder="1" applyAlignment="1" applyProtection="1">
      <alignment horizontal="center" vertical="center"/>
    </xf>
    <xf numFmtId="3" fontId="4" fillId="26" borderId="10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10" xfId="52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52" applyFont="1" applyFill="1" applyBorder="1" applyAlignment="1" applyProtection="1">
      <alignment vertical="center"/>
    </xf>
    <xf numFmtId="0" fontId="6" fillId="0" borderId="10" xfId="52" applyFont="1" applyFill="1" applyBorder="1" applyAlignment="1" applyProtection="1">
      <alignment horizontal="center" vertical="center"/>
    </xf>
    <xf numFmtId="169" fontId="4" fillId="0" borderId="10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52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vertical="center"/>
    </xf>
    <xf numFmtId="0" fontId="4" fillId="0" borderId="10" xfId="52" applyFont="1" applyFill="1" applyBorder="1" applyAlignment="1" applyProtection="1">
      <alignment vertical="center"/>
    </xf>
    <xf numFmtId="0" fontId="4" fillId="0" borderId="10" xfId="52" applyFont="1" applyFill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4" fillId="0" borderId="13" xfId="50" applyFont="1" applyFill="1" applyBorder="1" applyAlignment="1" applyProtection="1">
      <alignment vertical="center" wrapText="1"/>
    </xf>
    <xf numFmtId="0" fontId="4" fillId="0" borderId="0" xfId="52" applyFont="1" applyFill="1" applyBorder="1" applyAlignment="1">
      <alignment vertical="center"/>
    </xf>
    <xf numFmtId="0" fontId="4" fillId="0" borderId="10" xfId="52" applyFont="1" applyFill="1" applyBorder="1" applyAlignment="1">
      <alignment vertical="center"/>
    </xf>
    <xf numFmtId="0" fontId="6" fillId="0" borderId="10" xfId="52" applyFont="1" applyFill="1" applyBorder="1" applyAlignment="1">
      <alignment horizontal="center" vertical="center"/>
    </xf>
    <xf numFmtId="165" fontId="6" fillId="0" borderId="10" xfId="52" applyNumberFormat="1" applyFont="1" applyFill="1" applyBorder="1" applyAlignment="1" applyProtection="1">
      <alignment horizontal="center" vertical="center"/>
      <protection locked="0"/>
    </xf>
    <xf numFmtId="0" fontId="4" fillId="0" borderId="10" xfId="52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 applyProtection="1">
      <alignment horizontal="right" vertical="center" indent="1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>
      <alignment horizontal="right" vertical="center" indent="1"/>
    </xf>
    <xf numFmtId="166" fontId="4" fillId="24" borderId="10" xfId="0" applyNumberFormat="1" applyFont="1" applyFill="1" applyBorder="1" applyAlignment="1" applyProtection="1">
      <alignment horizontal="right" vertical="center" indent="1"/>
      <protection locked="0"/>
    </xf>
    <xf numFmtId="3" fontId="4" fillId="0" borderId="10" xfId="0" applyNumberFormat="1" applyFont="1" applyFill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horizontal="center" vertical="center"/>
      <protection locked="0"/>
    </xf>
    <xf numFmtId="167" fontId="4" fillId="0" borderId="10" xfId="0" applyNumberFormat="1" applyFont="1" applyFill="1" applyBorder="1" applyAlignment="1">
      <alignment horizontal="right" vertical="center" indent="1"/>
    </xf>
    <xf numFmtId="168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52" applyNumberFormat="1" applyFont="1" applyFill="1" applyBorder="1" applyAlignment="1" applyProtection="1">
      <alignment horizontal="right" vertical="center"/>
      <protection locked="0"/>
    </xf>
    <xf numFmtId="0" fontId="4" fillId="0" borderId="10" xfId="52" applyFont="1" applyFill="1" applyBorder="1" applyAlignment="1">
      <alignment horizontal="right" vertical="center" indent="1"/>
    </xf>
    <xf numFmtId="2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>
      <alignment horizontal="center" vertical="center"/>
    </xf>
    <xf numFmtId="170" fontId="4" fillId="24" borderId="10" xfId="0" applyNumberFormat="1" applyFont="1" applyFill="1" applyBorder="1" applyAlignment="1" applyProtection="1">
      <alignment horizontal="right" vertical="center" indent="1"/>
      <protection locked="0"/>
    </xf>
    <xf numFmtId="165" fontId="4" fillId="0" borderId="10" xfId="52" applyNumberFormat="1" applyFont="1" applyFill="1" applyBorder="1" applyAlignment="1" applyProtection="1">
      <alignment horizontal="center" vertical="center"/>
      <protection locked="0"/>
    </xf>
    <xf numFmtId="171" fontId="4" fillId="24" borderId="10" xfId="0" applyNumberFormat="1" applyFont="1" applyFill="1" applyBorder="1" applyAlignment="1" applyProtection="1">
      <alignment horizontal="right" vertical="center" indent="1"/>
      <protection locked="0"/>
    </xf>
    <xf numFmtId="166" fontId="4" fillId="24" borderId="10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center" vertical="center"/>
    </xf>
    <xf numFmtId="166" fontId="38" fillId="24" borderId="10" xfId="0" applyNumberFormat="1" applyFont="1" applyFill="1" applyBorder="1" applyAlignment="1" applyProtection="1">
      <alignment horizontal="center" vertical="center"/>
      <protection locked="0"/>
    </xf>
    <xf numFmtId="170" fontId="4" fillId="24" borderId="10" xfId="0" applyNumberFormat="1" applyFont="1" applyFill="1" applyBorder="1" applyAlignment="1" applyProtection="1">
      <alignment horizontal="center" vertical="center"/>
      <protection locked="0"/>
    </xf>
    <xf numFmtId="170" fontId="4" fillId="26" borderId="10" xfId="0" applyNumberFormat="1" applyFont="1" applyFill="1" applyBorder="1" applyAlignment="1" applyProtection="1">
      <alignment horizontal="center" vertical="center"/>
      <protection locked="0"/>
    </xf>
    <xf numFmtId="170" fontId="6" fillId="26" borderId="10" xfId="0" applyNumberFormat="1" applyFont="1" applyFill="1" applyBorder="1" applyAlignment="1" applyProtection="1">
      <alignment horizontal="center" vertical="center"/>
      <protection locked="0"/>
    </xf>
    <xf numFmtId="170" fontId="4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26" borderId="10" xfId="0" applyNumberFormat="1" applyFont="1" applyFill="1" applyBorder="1" applyAlignment="1" applyProtection="1">
      <alignment horizontal="center" vertical="center"/>
      <protection locked="0"/>
    </xf>
    <xf numFmtId="3" fontId="6" fillId="26" borderId="10" xfId="0" applyNumberFormat="1" applyFont="1" applyFill="1" applyBorder="1" applyAlignment="1" applyProtection="1">
      <alignment horizontal="center" vertical="center"/>
      <protection locked="0"/>
    </xf>
    <xf numFmtId="167" fontId="6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10" xfId="80" applyNumberFormat="1" applyFont="1" applyFill="1" applyBorder="1" applyAlignment="1" applyProtection="1">
      <alignment horizontal="center" vertical="center"/>
      <protection locked="0"/>
    </xf>
    <xf numFmtId="168" fontId="4" fillId="0" borderId="10" xfId="8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8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 applyProtection="1">
      <alignment horizontal="center" vertical="center"/>
      <protection locked="0"/>
    </xf>
    <xf numFmtId="3" fontId="4" fillId="0" borderId="10" xfId="80" applyNumberFormat="1" applyFont="1" applyFill="1" applyBorder="1" applyAlignment="1" applyProtection="1">
      <alignment horizontal="center" vertical="center"/>
      <protection locked="0"/>
    </xf>
    <xf numFmtId="165" fontId="4" fillId="0" borderId="10" xfId="80" applyNumberFormat="1" applyFont="1" applyFill="1" applyBorder="1" applyAlignment="1" applyProtection="1">
      <alignment horizontal="center" vertical="center"/>
      <protection locked="0"/>
    </xf>
    <xf numFmtId="3" fontId="4" fillId="0" borderId="10" xfId="52" applyNumberFormat="1" applyFont="1" applyFill="1" applyBorder="1" applyAlignment="1">
      <alignment horizontal="center" vertical="center"/>
    </xf>
    <xf numFmtId="3" fontId="6" fillId="0" borderId="10" xfId="52" applyNumberFormat="1" applyFont="1" applyFill="1" applyBorder="1" applyAlignment="1">
      <alignment horizontal="center" vertical="center"/>
    </xf>
    <xf numFmtId="165" fontId="4" fillId="0" borderId="13" xfId="52" applyNumberFormat="1" applyFont="1" applyFill="1" applyBorder="1" applyAlignment="1">
      <alignment horizontal="center" vertical="center" wrapText="1"/>
    </xf>
    <xf numFmtId="165" fontId="6" fillId="0" borderId="13" xfId="52" applyNumberFormat="1" applyFont="1" applyFill="1" applyBorder="1" applyAlignment="1">
      <alignment horizontal="center" vertical="center" wrapText="1"/>
    </xf>
    <xf numFmtId="4" fontId="4" fillId="0" borderId="10" xfId="52" applyNumberFormat="1" applyFont="1" applyFill="1" applyBorder="1" applyAlignment="1" applyProtection="1">
      <alignment horizontal="center" vertical="center"/>
      <protection locked="0"/>
    </xf>
    <xf numFmtId="0" fontId="4" fillId="0" borderId="10" xfId="52" applyFont="1" applyFill="1" applyBorder="1" applyAlignment="1" applyProtection="1">
      <alignment horizontal="center" vertical="center"/>
      <protection locked="0"/>
    </xf>
    <xf numFmtId="165" fontId="6" fillId="0" borderId="10" xfId="52" applyNumberFormat="1" applyFont="1" applyFill="1" applyBorder="1" applyAlignment="1" applyProtection="1">
      <alignment horizontal="center" vertical="center"/>
    </xf>
    <xf numFmtId="0" fontId="38" fillId="0" borderId="10" xfId="52" applyFont="1" applyFill="1" applyBorder="1" applyAlignment="1" applyProtection="1">
      <alignment horizontal="center" vertical="center"/>
    </xf>
    <xf numFmtId="168" fontId="4" fillId="0" borderId="10" xfId="52" applyNumberFormat="1" applyFont="1" applyFill="1" applyBorder="1" applyAlignment="1" applyProtection="1">
      <alignment horizontal="center" vertical="center"/>
      <protection locked="0"/>
    </xf>
    <xf numFmtId="168" fontId="6" fillId="0" borderId="10" xfId="52" applyNumberFormat="1" applyFont="1" applyFill="1" applyBorder="1" applyAlignment="1" applyProtection="1">
      <alignment horizontal="center" vertical="center"/>
      <protection locked="0"/>
    </xf>
    <xf numFmtId="0" fontId="6" fillId="0" borderId="10" xfId="52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" fillId="0" borderId="18" xfId="0" applyFont="1" applyFill="1" applyBorder="1" applyAlignment="1" applyProtection="1">
      <alignment horizontal="right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textRotation="90"/>
    </xf>
    <xf numFmtId="0" fontId="6" fillId="0" borderId="16" xfId="0" applyFont="1" applyFill="1" applyBorder="1" applyAlignment="1" applyProtection="1">
      <alignment horizontal="center" vertical="center" textRotation="90"/>
    </xf>
    <xf numFmtId="0" fontId="6" fillId="0" borderId="15" xfId="0" applyFont="1" applyFill="1" applyBorder="1" applyAlignment="1" applyProtection="1">
      <alignment horizontal="center" vertical="center" textRotation="90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6" fillId="0" borderId="14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5" fontId="6" fillId="0" borderId="13" xfId="0" applyNumberFormat="1" applyFont="1" applyFill="1" applyBorder="1" applyAlignment="1">
      <alignment horizontal="center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65" fontId="6" fillId="0" borderId="10" xfId="52" applyNumberFormat="1" applyFont="1" applyFill="1" applyBorder="1" applyAlignment="1">
      <alignment horizontal="center" vertical="center"/>
    </xf>
    <xf numFmtId="165" fontId="6" fillId="0" borderId="13" xfId="52" applyNumberFormat="1" applyFont="1" applyFill="1" applyBorder="1" applyAlignment="1">
      <alignment horizontal="center" vertical="center"/>
    </xf>
    <xf numFmtId="165" fontId="6" fillId="0" borderId="17" xfId="52" applyNumberFormat="1" applyFont="1" applyFill="1" applyBorder="1" applyAlignment="1">
      <alignment horizontal="center" vertical="center"/>
    </xf>
    <xf numFmtId="0" fontId="6" fillId="0" borderId="13" xfId="80" applyFont="1" applyFill="1" applyBorder="1" applyAlignment="1" applyProtection="1">
      <alignment horizontal="center" vertical="center" wrapText="1"/>
    </xf>
    <xf numFmtId="0" fontId="6" fillId="0" borderId="17" xfId="80" applyFont="1" applyFill="1" applyBorder="1" applyAlignment="1" applyProtection="1">
      <alignment horizontal="center" vertical="center" wrapText="1"/>
    </xf>
    <xf numFmtId="165" fontId="4" fillId="0" borderId="0" xfId="52" applyNumberFormat="1" applyFont="1" applyFill="1" applyAlignment="1">
      <alignment vertical="center"/>
    </xf>
    <xf numFmtId="165" fontId="6" fillId="0" borderId="0" xfId="80" applyNumberFormat="1" applyFont="1" applyFill="1" applyAlignment="1">
      <alignment horizontal="left" vertical="center"/>
    </xf>
    <xf numFmtId="165" fontId="4" fillId="0" borderId="0" xfId="52" applyNumberFormat="1" applyFont="1" applyFill="1" applyBorder="1" applyAlignment="1">
      <alignment vertical="center"/>
    </xf>
    <xf numFmtId="165" fontId="4" fillId="0" borderId="0" xfId="80" applyNumberFormat="1" applyFont="1" applyFill="1" applyAlignment="1">
      <alignment vertical="center"/>
    </xf>
    <xf numFmtId="165" fontId="4" fillId="0" borderId="0" xfId="52" applyNumberFormat="1" applyFont="1" applyFill="1" applyBorder="1" applyAlignment="1">
      <alignment horizontal="left" vertical="center"/>
    </xf>
    <xf numFmtId="165" fontId="6" fillId="0" borderId="10" xfId="52" applyNumberFormat="1" applyFont="1" applyFill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 shrinkToFit="1"/>
    </xf>
    <xf numFmtId="0" fontId="6" fillId="0" borderId="10" xfId="80" applyFont="1" applyFill="1" applyBorder="1" applyAlignment="1">
      <alignment horizontal="center" vertical="center"/>
    </xf>
    <xf numFmtId="0" fontId="6" fillId="0" borderId="10" xfId="52" applyFont="1" applyFill="1" applyBorder="1" applyAlignment="1">
      <alignment horizontal="center" vertical="center"/>
    </xf>
    <xf numFmtId="0" fontId="6" fillId="0" borderId="10" xfId="52" applyFont="1" applyFill="1" applyBorder="1" applyAlignment="1">
      <alignment horizontal="center" vertical="center" wrapText="1"/>
    </xf>
    <xf numFmtId="0" fontId="6" fillId="0" borderId="13" xfId="80" applyFont="1" applyFill="1" applyBorder="1" applyAlignment="1">
      <alignment horizontal="center" vertical="center"/>
    </xf>
    <xf numFmtId="0" fontId="6" fillId="0" borderId="17" xfId="80" applyFont="1" applyFill="1" applyBorder="1" applyAlignment="1">
      <alignment horizontal="center" vertical="center"/>
    </xf>
    <xf numFmtId="0" fontId="6" fillId="0" borderId="14" xfId="50" applyFont="1" applyFill="1" applyBorder="1" applyAlignment="1" applyProtection="1">
      <alignment horizontal="center" vertical="center"/>
    </xf>
    <xf numFmtId="0" fontId="6" fillId="0" borderId="15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vertical="center"/>
    </xf>
    <xf numFmtId="0" fontId="4" fillId="0" borderId="0" xfId="80" applyFont="1" applyFill="1" applyBorder="1" applyAlignment="1" applyProtection="1">
      <alignment vertical="center"/>
    </xf>
    <xf numFmtId="0" fontId="6" fillId="0" borderId="14" xfId="50" applyFont="1" applyFill="1" applyBorder="1" applyAlignment="1" applyProtection="1">
      <alignment horizontal="center" vertical="center" wrapText="1"/>
    </xf>
    <xf numFmtId="0" fontId="6" fillId="0" borderId="15" xfId="50" applyFont="1" applyFill="1" applyBorder="1" applyAlignment="1" applyProtection="1">
      <alignment horizontal="center" vertical="center" wrapText="1"/>
    </xf>
    <xf numFmtId="0" fontId="6" fillId="0" borderId="13" xfId="50" applyFont="1" applyFill="1" applyBorder="1" applyAlignment="1" applyProtection="1">
      <alignment horizontal="center" vertical="center"/>
    </xf>
    <xf numFmtId="0" fontId="6" fillId="0" borderId="17" xfId="50" applyFont="1" applyFill="1" applyBorder="1" applyAlignment="1" applyProtection="1">
      <alignment horizontal="center" vertical="center"/>
    </xf>
    <xf numFmtId="0" fontId="4" fillId="0" borderId="0" xfId="51" applyFont="1" applyFill="1" applyAlignment="1" applyProtection="1">
      <alignment vertical="center"/>
    </xf>
    <xf numFmtId="0" fontId="4" fillId="0" borderId="18" xfId="51" applyFont="1" applyFill="1" applyBorder="1" applyAlignment="1" applyProtection="1">
      <alignment vertical="center"/>
    </xf>
    <xf numFmtId="0" fontId="6" fillId="0" borderId="14" xfId="51" applyFont="1" applyFill="1" applyBorder="1" applyAlignment="1" applyProtection="1">
      <alignment horizontal="center" vertical="center"/>
    </xf>
    <xf numFmtId="0" fontId="6" fillId="0" borderId="15" xfId="51" applyFont="1" applyFill="1" applyBorder="1" applyAlignment="1" applyProtection="1">
      <alignment horizontal="center" vertical="center"/>
    </xf>
    <xf numFmtId="0" fontId="6" fillId="0" borderId="13" xfId="51" applyFont="1" applyFill="1" applyBorder="1" applyAlignment="1" applyProtection="1">
      <alignment horizontal="center" vertical="center"/>
    </xf>
    <xf numFmtId="0" fontId="6" fillId="0" borderId="17" xfId="51" applyFont="1" applyFill="1" applyBorder="1" applyAlignment="1" applyProtection="1">
      <alignment horizontal="center" vertical="center"/>
    </xf>
    <xf numFmtId="0" fontId="6" fillId="0" borderId="10" xfId="52" applyFont="1" applyFill="1" applyBorder="1" applyAlignment="1" applyProtection="1">
      <alignment horizontal="center" vertical="center"/>
    </xf>
    <xf numFmtId="0" fontId="4" fillId="0" borderId="10" xfId="80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vertical="center"/>
    </xf>
    <xf numFmtId="0" fontId="6" fillId="0" borderId="13" xfId="52" applyFont="1" applyFill="1" applyBorder="1" applyAlignment="1" applyProtection="1">
      <alignment horizontal="center" vertical="center"/>
    </xf>
    <xf numFmtId="0" fontId="6" fillId="0" borderId="17" xfId="52" applyFont="1" applyFill="1" applyBorder="1" applyAlignment="1" applyProtection="1">
      <alignment horizontal="center" vertical="center"/>
    </xf>
  </cellXfs>
  <cellStyles count="9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Čiarka 2" xfId="83"/>
    <cellStyle name="Dobrá" xfId="38" builtinId="26" customBuiltin="1"/>
    <cellStyle name="Chybně" xfId="39"/>
    <cellStyle name="Kontrolná bunka" xfId="40" builtinId="23" customBuiltin="1"/>
    <cellStyle name="Kontrolní buňka" xfId="41"/>
    <cellStyle name="Mena" xfId="42" builtinId="4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ázev" xfId="47"/>
    <cellStyle name="Neutrálna" xfId="48" builtinId="28" customBuiltin="1"/>
    <cellStyle name="Neutrální" xfId="49"/>
    <cellStyle name="Normálna" xfId="0" builtinId="0"/>
    <cellStyle name="Normálna 2" xfId="80"/>
    <cellStyle name="Normálna 2 2" xfId="81"/>
    <cellStyle name="Normálna 2 3" xfId="93"/>
    <cellStyle name="Normálna 2 4" xfId="88"/>
    <cellStyle name="Normálna 3" xfId="79"/>
    <cellStyle name="Normálna 3 2" xfId="82"/>
    <cellStyle name="Normálna 3 2 2" xfId="91"/>
    <cellStyle name="Normálna 3 3" xfId="84"/>
    <cellStyle name="Normálna 3 4" xfId="89"/>
    <cellStyle name="Normálna 4" xfId="90"/>
    <cellStyle name="Normálna 5" xfId="92"/>
    <cellStyle name="normálne_0182-0187 - IV - Prílohy 32-48" xfId="87"/>
    <cellStyle name="normálne_Ke1_48" xfId="50"/>
    <cellStyle name="normálne_PD1_48" xfId="51"/>
    <cellStyle name="normální_05-rs-2004-prilohy-1-15" xfId="85"/>
    <cellStyle name="normální_HBU_16_05" xfId="52"/>
    <cellStyle name="Percentá 2" xfId="86"/>
    <cellStyle name="Poznámka" xfId="53" builtinId="10" customBuiltin="1"/>
    <cellStyle name="Prepojená bunka" xfId="54" builtinId="24" customBuiltin="1"/>
    <cellStyle name="Propojená buňka" xfId="55"/>
    <cellStyle name="Spolu" xfId="56" builtinId="25" customBuiltin="1"/>
    <cellStyle name="Správně" xfId="57"/>
    <cellStyle name="Text upozornění" xfId="58"/>
    <cellStyle name="Text upozornenia" xfId="59" builtinId="11" customBuiltin="1"/>
    <cellStyle name="Titul" xfId="60" builtinId="15" customBuiltin="1"/>
    <cellStyle name="Vstup" xfId="61" builtinId="20" customBuiltin="1"/>
    <cellStyle name="Výpočet" xfId="62" builtinId="22" customBuiltin="1"/>
    <cellStyle name="Výstup" xfId="63" builtinId="21" customBuiltin="1"/>
    <cellStyle name="Vysvětlující text" xfId="64"/>
    <cellStyle name="Vysvetľujúci text" xfId="65" builtinId="53" customBuiltin="1"/>
    <cellStyle name="Zlá" xfId="66" builtinId="27" customBuiltin="1"/>
    <cellStyle name="Zvýraznění 1" xfId="67"/>
    <cellStyle name="Zvýraznění 2" xfId="68"/>
    <cellStyle name="Zvýraznění 3" xfId="69"/>
    <cellStyle name="Zvýraznění 4" xfId="70"/>
    <cellStyle name="Zvýraznění 5" xfId="71"/>
    <cellStyle name="Zvýraznění 6" xfId="72"/>
    <cellStyle name="Zvýraznenie1" xfId="73" builtinId="29" customBuiltin="1"/>
    <cellStyle name="Zvýraznenie2" xfId="74" builtinId="33" customBuiltin="1"/>
    <cellStyle name="Zvýraznenie3" xfId="75" builtinId="37" customBuiltin="1"/>
    <cellStyle name="Zvýraznenie4" xfId="76" builtinId="41" customBuiltin="1"/>
    <cellStyle name="Zvýraznenie5" xfId="77" builtinId="45" customBuiltin="1"/>
    <cellStyle name="Zvýraznenie6" xfId="78" builtinId="49" customBuiltin="1"/>
  </cellStyles>
  <dxfs count="1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N29"/>
  <sheetViews>
    <sheetView showGridLines="0" view="pageBreakPreview" zoomScaleNormal="100" zoomScaleSheetLayoutView="100" workbookViewId="0">
      <selection activeCell="A22" sqref="A22"/>
    </sheetView>
  </sheetViews>
  <sheetFormatPr defaultColWidth="9.140625" defaultRowHeight="20.100000000000001" customHeight="1" x14ac:dyDescent="0.2"/>
  <cols>
    <col min="1" max="1" width="29.28515625" style="7" customWidth="1"/>
    <col min="2" max="2" width="18.85546875" style="7" bestFit="1" customWidth="1"/>
    <col min="3" max="5" width="14.140625" style="7" customWidth="1"/>
    <col min="6" max="6" width="14.140625" style="155" customWidth="1"/>
    <col min="7" max="7" width="14.140625" style="7" customWidth="1"/>
    <col min="8" max="8" width="8.7109375" style="7" customWidth="1"/>
    <col min="9" max="9" width="13" style="7" customWidth="1"/>
    <col min="10" max="10" width="10" style="7" customWidth="1"/>
    <col min="11" max="16384" width="9.140625" style="7"/>
  </cols>
  <sheetData>
    <row r="1" spans="1:14" ht="20.100000000000001" customHeight="1" x14ac:dyDescent="0.2">
      <c r="A1" s="312" t="s">
        <v>410</v>
      </c>
      <c r="B1" s="312"/>
      <c r="C1" s="312"/>
      <c r="D1" s="312"/>
      <c r="E1" s="312"/>
      <c r="F1" s="312"/>
      <c r="G1" s="312"/>
      <c r="H1" s="8"/>
      <c r="I1" s="8"/>
      <c r="J1" s="8"/>
    </row>
    <row r="2" spans="1:14" ht="20.100000000000001" customHeight="1" x14ac:dyDescent="0.2">
      <c r="A2" s="1"/>
      <c r="C2" s="8"/>
      <c r="D2" s="24"/>
      <c r="E2" s="24"/>
      <c r="F2" s="24"/>
      <c r="G2" s="25" t="s">
        <v>287</v>
      </c>
      <c r="H2" s="9"/>
      <c r="I2" s="9"/>
      <c r="J2" s="9"/>
      <c r="K2" s="9"/>
      <c r="L2" s="9"/>
      <c r="M2" s="9"/>
      <c r="N2" s="9"/>
    </row>
    <row r="3" spans="1:14" ht="30" customHeight="1" x14ac:dyDescent="0.2">
      <c r="A3" s="26" t="s">
        <v>411</v>
      </c>
      <c r="B3" s="27" t="s">
        <v>239</v>
      </c>
      <c r="C3" s="237">
        <v>2015</v>
      </c>
      <c r="D3" s="237">
        <v>2016</v>
      </c>
      <c r="E3" s="237">
        <v>2017</v>
      </c>
      <c r="F3" s="237">
        <v>2018</v>
      </c>
      <c r="G3" s="105">
        <v>2019</v>
      </c>
      <c r="H3" s="5"/>
      <c r="I3" s="10"/>
      <c r="J3" s="10"/>
    </row>
    <row r="4" spans="1:14" ht="20.100000000000001" customHeight="1" x14ac:dyDescent="0.2">
      <c r="A4" s="28" t="s">
        <v>249</v>
      </c>
      <c r="B4" s="6" t="s">
        <v>0</v>
      </c>
      <c r="C4" s="107">
        <v>1939.33</v>
      </c>
      <c r="D4" s="107">
        <v>1956.51</v>
      </c>
      <c r="E4" s="107">
        <v>1860.71</v>
      </c>
      <c r="F4" s="107">
        <v>1502</v>
      </c>
      <c r="G4" s="268">
        <v>1474.83</v>
      </c>
      <c r="H4" s="13"/>
      <c r="I4" s="14"/>
    </row>
    <row r="5" spans="1:14" ht="20.100000000000001" customHeight="1" x14ac:dyDescent="0.2">
      <c r="A5" s="28" t="s">
        <v>250</v>
      </c>
      <c r="B5" s="6" t="s">
        <v>0</v>
      </c>
      <c r="C5" s="107">
        <v>12.01</v>
      </c>
      <c r="D5" s="107">
        <v>9.07</v>
      </c>
      <c r="E5" s="107">
        <v>8.16</v>
      </c>
      <c r="F5" s="107">
        <v>7.5220000000000002</v>
      </c>
      <c r="G5" s="268">
        <v>6.3310000000000004</v>
      </c>
      <c r="H5" s="16"/>
      <c r="I5" s="14"/>
    </row>
    <row r="6" spans="1:14" ht="20.100000000000001" customHeight="1" x14ac:dyDescent="0.2">
      <c r="A6" s="28" t="s">
        <v>260</v>
      </c>
      <c r="B6" s="6" t="s">
        <v>296</v>
      </c>
      <c r="C6" s="107">
        <v>90594.75</v>
      </c>
      <c r="D6" s="107">
        <v>92725.1</v>
      </c>
      <c r="E6" s="107">
        <v>89954.880000000005</v>
      </c>
      <c r="F6" s="107">
        <v>89835</v>
      </c>
      <c r="G6" s="268">
        <v>79927.744999999995</v>
      </c>
      <c r="H6" s="18"/>
      <c r="I6" s="14"/>
    </row>
    <row r="7" spans="1:14" ht="20.100000000000001" customHeight="1" x14ac:dyDescent="0.2">
      <c r="A7" s="48" t="s">
        <v>12</v>
      </c>
      <c r="B7" s="6" t="s">
        <v>0</v>
      </c>
      <c r="C7" s="107">
        <v>43.63</v>
      </c>
      <c r="D7" s="107">
        <v>45.3</v>
      </c>
      <c r="E7" s="107">
        <v>44.31</v>
      </c>
      <c r="F7" s="107">
        <v>42.725999999999999</v>
      </c>
      <c r="G7" s="268">
        <v>49.51</v>
      </c>
      <c r="H7" s="19"/>
      <c r="I7" s="14"/>
    </row>
    <row r="8" spans="1:14" ht="20.100000000000001" customHeight="1" x14ac:dyDescent="0.2">
      <c r="A8" s="28" t="s">
        <v>13</v>
      </c>
      <c r="B8" s="6" t="s">
        <v>0</v>
      </c>
      <c r="C8" s="107">
        <v>878.4</v>
      </c>
      <c r="D8" s="107">
        <v>683.4</v>
      </c>
      <c r="E8" s="107">
        <v>975.1</v>
      </c>
      <c r="F8" s="107">
        <v>1053.9000000000001</v>
      </c>
      <c r="G8" s="268">
        <v>1015.8</v>
      </c>
      <c r="H8" s="19"/>
      <c r="I8" s="14"/>
    </row>
    <row r="9" spans="1:14" ht="20.100000000000001" customHeight="1" x14ac:dyDescent="0.2">
      <c r="A9" s="28" t="s">
        <v>261</v>
      </c>
      <c r="B9" s="6" t="s">
        <v>0</v>
      </c>
      <c r="C9" s="107">
        <v>0</v>
      </c>
      <c r="D9" s="107">
        <v>0</v>
      </c>
      <c r="E9" s="107">
        <v>0</v>
      </c>
      <c r="F9" s="107">
        <v>7.0000000000000001E-3</v>
      </c>
      <c r="G9" s="268">
        <v>4.0000000000000001E-3</v>
      </c>
      <c r="H9" s="19"/>
      <c r="I9" s="14"/>
    </row>
    <row r="10" spans="1:14" ht="20.100000000000001" customHeight="1" x14ac:dyDescent="0.2">
      <c r="A10" s="28" t="s">
        <v>245</v>
      </c>
      <c r="B10" s="106" t="s">
        <v>0</v>
      </c>
      <c r="C10" s="107">
        <v>18290.400000000001</v>
      </c>
      <c r="D10" s="107">
        <v>15607.4</v>
      </c>
      <c r="E10" s="107">
        <v>17649.8</v>
      </c>
      <c r="F10" s="107">
        <v>17244.900000000001</v>
      </c>
      <c r="G10" s="268">
        <v>16218.9</v>
      </c>
      <c r="H10" s="18"/>
      <c r="I10" s="14"/>
    </row>
    <row r="11" spans="1:14" ht="20.100000000000001" customHeight="1" x14ac:dyDescent="0.2">
      <c r="A11" s="28" t="s">
        <v>251</v>
      </c>
      <c r="B11" s="106" t="s">
        <v>0</v>
      </c>
      <c r="C11" s="107">
        <v>10518.18</v>
      </c>
      <c r="D11" s="107">
        <v>9440.76</v>
      </c>
      <c r="E11" s="107">
        <v>10315.299999999999</v>
      </c>
      <c r="F11" s="107">
        <v>12363.2</v>
      </c>
      <c r="G11" s="268">
        <v>12232.5</v>
      </c>
      <c r="I11" s="14"/>
    </row>
    <row r="12" spans="1:14" ht="20.100000000000001" customHeight="1" x14ac:dyDescent="0.2">
      <c r="A12" s="28" t="s">
        <v>247</v>
      </c>
      <c r="B12" s="106" t="s">
        <v>0</v>
      </c>
      <c r="C12" s="107">
        <v>447.1</v>
      </c>
      <c r="D12" s="107">
        <v>507.8</v>
      </c>
      <c r="E12" s="107">
        <v>550.11</v>
      </c>
      <c r="F12" s="107">
        <v>906.6</v>
      </c>
      <c r="G12" s="268">
        <v>850.4</v>
      </c>
      <c r="I12" s="14"/>
    </row>
    <row r="13" spans="1:14" ht="20.100000000000001" customHeight="1" x14ac:dyDescent="0.2">
      <c r="A13" s="103" t="s">
        <v>240</v>
      </c>
      <c r="B13" s="106" t="s">
        <v>0</v>
      </c>
      <c r="C13" s="107">
        <v>3320</v>
      </c>
      <c r="D13" s="107">
        <v>3366.8</v>
      </c>
      <c r="E13" s="107">
        <v>3514.1</v>
      </c>
      <c r="F13" s="107">
        <v>3301.5</v>
      </c>
      <c r="G13" s="268">
        <v>2513</v>
      </c>
      <c r="I13" s="14"/>
    </row>
    <row r="14" spans="1:14" ht="20.100000000000001" customHeight="1" x14ac:dyDescent="0.2">
      <c r="A14" s="103" t="s">
        <v>270</v>
      </c>
      <c r="B14" s="106" t="s">
        <v>0</v>
      </c>
      <c r="C14" s="107">
        <v>1087.2</v>
      </c>
      <c r="D14" s="107">
        <v>1261.9000000000001</v>
      </c>
      <c r="E14" s="107">
        <v>1039.3</v>
      </c>
      <c r="F14" s="107">
        <v>1267.4000000000001</v>
      </c>
      <c r="G14" s="268">
        <v>1498.6</v>
      </c>
      <c r="I14" s="14"/>
    </row>
    <row r="15" spans="1:14" ht="20.100000000000001" customHeight="1" x14ac:dyDescent="0.2">
      <c r="A15" s="49" t="s">
        <v>241</v>
      </c>
      <c r="B15" s="6" t="s">
        <v>0</v>
      </c>
      <c r="C15" s="107">
        <v>4390</v>
      </c>
      <c r="D15" s="107">
        <v>4112.6000000000004</v>
      </c>
      <c r="E15" s="107">
        <v>4071</v>
      </c>
      <c r="F15" s="107">
        <v>4080.1</v>
      </c>
      <c r="G15" s="268">
        <v>3856.3</v>
      </c>
      <c r="H15" s="13"/>
      <c r="I15" s="14"/>
    </row>
    <row r="16" spans="1:14" ht="20.100000000000001" customHeight="1" x14ac:dyDescent="0.2">
      <c r="A16" s="310" t="s">
        <v>1</v>
      </c>
      <c r="B16" s="6" t="s">
        <v>2</v>
      </c>
      <c r="C16" s="107">
        <v>87.1</v>
      </c>
      <c r="D16" s="107">
        <v>76.099999999999994</v>
      </c>
      <c r="E16" s="107">
        <v>75.3</v>
      </c>
      <c r="F16" s="107">
        <v>109.2</v>
      </c>
      <c r="G16" s="268">
        <v>128.4</v>
      </c>
      <c r="H16" s="19"/>
      <c r="I16" s="14"/>
    </row>
    <row r="17" spans="1:10" ht="20.100000000000001" customHeight="1" x14ac:dyDescent="0.2">
      <c r="A17" s="311"/>
      <c r="B17" s="6" t="s">
        <v>3</v>
      </c>
      <c r="C17" s="107">
        <v>1854.4</v>
      </c>
      <c r="D17" s="107">
        <v>2040.25</v>
      </c>
      <c r="E17" s="107">
        <v>2267.7800000000002</v>
      </c>
      <c r="F17" s="107">
        <v>2130.5</v>
      </c>
      <c r="G17" s="268">
        <v>2309.31</v>
      </c>
      <c r="H17" s="16"/>
      <c r="I17" s="14"/>
    </row>
    <row r="18" spans="1:10" ht="20.100000000000001" customHeight="1" x14ac:dyDescent="0.2">
      <c r="C18" s="22"/>
      <c r="D18" s="22"/>
      <c r="E18" s="22"/>
      <c r="F18" s="22"/>
      <c r="G18" s="22"/>
      <c r="H18" s="22"/>
      <c r="I18" s="22"/>
      <c r="J18" s="22"/>
    </row>
    <row r="19" spans="1:10" ht="20.100000000000001" customHeight="1" x14ac:dyDescent="0.2">
      <c r="A19" s="120" t="s">
        <v>459</v>
      </c>
      <c r="C19" s="22"/>
      <c r="D19" s="22"/>
      <c r="E19" s="22"/>
      <c r="F19" s="22"/>
      <c r="G19" s="22"/>
      <c r="H19" s="22"/>
      <c r="I19" s="22"/>
      <c r="J19" s="22"/>
    </row>
    <row r="20" spans="1:10" ht="17.25" customHeight="1" x14ac:dyDescent="0.2">
      <c r="A20" s="120"/>
      <c r="C20" s="22"/>
      <c r="D20" s="22"/>
      <c r="E20" s="22"/>
      <c r="F20" s="22"/>
      <c r="G20" s="11"/>
      <c r="H20" s="22"/>
      <c r="I20" s="22"/>
      <c r="J20" s="22"/>
    </row>
    <row r="21" spans="1:10" ht="20.100000000000001" customHeight="1" x14ac:dyDescent="0.2">
      <c r="C21" s="22"/>
      <c r="D21" s="22"/>
      <c r="E21" s="22"/>
      <c r="F21" s="22"/>
      <c r="G21" s="11"/>
      <c r="H21" s="22"/>
      <c r="I21" s="22"/>
      <c r="J21" s="22"/>
    </row>
    <row r="22" spans="1:10" ht="20.100000000000001" customHeight="1" x14ac:dyDescent="0.2">
      <c r="C22" s="22"/>
      <c r="D22" s="22"/>
      <c r="E22" s="22"/>
      <c r="F22" s="22"/>
      <c r="G22" s="23"/>
      <c r="H22" s="22"/>
      <c r="I22" s="22"/>
      <c r="J22" s="22"/>
    </row>
    <row r="23" spans="1:10" ht="20.100000000000001" customHeight="1" x14ac:dyDescent="0.2">
      <c r="C23" s="23"/>
      <c r="D23" s="23"/>
      <c r="E23" s="23"/>
      <c r="F23" s="23"/>
      <c r="H23" s="23"/>
      <c r="I23" s="23"/>
      <c r="J23" s="23"/>
    </row>
    <row r="24" spans="1:10" ht="20.100000000000001" customHeight="1" x14ac:dyDescent="0.2">
      <c r="C24" s="23"/>
      <c r="D24" s="23"/>
      <c r="E24" s="23"/>
      <c r="F24" s="23"/>
      <c r="G24" s="23"/>
      <c r="H24" s="23"/>
      <c r="I24" s="23"/>
      <c r="J24" s="23"/>
    </row>
    <row r="25" spans="1:10" ht="20.100000000000001" customHeight="1" x14ac:dyDescent="0.2">
      <c r="C25" s="23"/>
      <c r="D25" s="23"/>
      <c r="E25" s="23"/>
      <c r="F25" s="23"/>
      <c r="G25" s="23"/>
      <c r="H25" s="23"/>
      <c r="I25" s="23"/>
      <c r="J25" s="23"/>
    </row>
    <row r="26" spans="1:10" ht="20.100000000000001" customHeight="1" x14ac:dyDescent="0.2">
      <c r="C26" s="23"/>
      <c r="D26" s="23"/>
      <c r="E26" s="23"/>
      <c r="F26" s="23"/>
      <c r="G26" s="23"/>
      <c r="H26" s="23"/>
      <c r="I26" s="23"/>
      <c r="J26" s="23"/>
    </row>
    <row r="27" spans="1:10" ht="20.100000000000001" customHeight="1" x14ac:dyDescent="0.2">
      <c r="C27" s="23"/>
      <c r="D27" s="23"/>
      <c r="E27" s="23"/>
      <c r="F27" s="23"/>
      <c r="G27" s="23"/>
      <c r="H27" s="23"/>
      <c r="I27" s="23"/>
      <c r="J27" s="23"/>
    </row>
    <row r="28" spans="1:10" ht="20.100000000000001" customHeight="1" x14ac:dyDescent="0.2">
      <c r="C28" s="23"/>
      <c r="D28" s="23"/>
      <c r="E28" s="23"/>
      <c r="F28" s="23"/>
      <c r="G28" s="23"/>
      <c r="H28" s="23"/>
      <c r="I28" s="23"/>
      <c r="J28" s="23"/>
    </row>
    <row r="29" spans="1:10" ht="20.100000000000001" customHeight="1" x14ac:dyDescent="0.2">
      <c r="C29" s="23"/>
      <c r="D29" s="23"/>
      <c r="E29" s="23"/>
      <c r="F29" s="23"/>
      <c r="G29" s="23"/>
      <c r="H29" s="23"/>
      <c r="I29" s="23"/>
      <c r="J29" s="23"/>
    </row>
  </sheetData>
  <sheetProtection selectLockedCells="1"/>
  <mergeCells count="2">
    <mergeCell ref="A16:A17"/>
    <mergeCell ref="A1:G1"/>
  </mergeCells>
  <phoneticPr fontId="0" type="noConversion"/>
  <printOptions horizontalCentered="1" verticalCentered="1"/>
  <pageMargins left="0.78740157480314965" right="0.51181102362204722" top="1.1023622047244095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pageSetUpPr fitToPage="1"/>
  </sheetPr>
  <dimension ref="A1:P9"/>
  <sheetViews>
    <sheetView showGridLines="0" view="pageBreakPreview" zoomScaleNormal="100" zoomScaleSheetLayoutView="100" workbookViewId="0">
      <selection activeCell="A18" sqref="A18"/>
    </sheetView>
  </sheetViews>
  <sheetFormatPr defaultColWidth="9.140625" defaultRowHeight="20.100000000000001" customHeight="1" x14ac:dyDescent="0.2"/>
  <cols>
    <col min="1" max="1" width="36.5703125" style="2" customWidth="1"/>
    <col min="2" max="16" width="6.7109375" style="2" customWidth="1"/>
    <col min="17" max="16384" width="9.140625" style="2"/>
  </cols>
  <sheetData>
    <row r="1" spans="1:16" ht="20.100000000000001" customHeight="1" x14ac:dyDescent="0.2">
      <c r="A1" s="3" t="s">
        <v>420</v>
      </c>
      <c r="L1" s="32"/>
      <c r="M1" s="32"/>
      <c r="N1" s="32"/>
      <c r="O1" s="32"/>
      <c r="P1" s="32"/>
    </row>
    <row r="2" spans="1:16" ht="20.100000000000001" customHeight="1" x14ac:dyDescent="0.2">
      <c r="A2" s="3"/>
      <c r="L2" s="31"/>
      <c r="M2" s="31"/>
      <c r="N2" s="31"/>
      <c r="O2" s="31"/>
      <c r="P2" s="34" t="s">
        <v>29</v>
      </c>
    </row>
    <row r="3" spans="1:16" ht="20.100000000000001" customHeight="1" x14ac:dyDescent="0.2">
      <c r="A3" s="339" t="s">
        <v>451</v>
      </c>
      <c r="B3" s="321" t="s">
        <v>499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2"/>
    </row>
    <row r="4" spans="1:16" ht="20.100000000000001" customHeight="1" x14ac:dyDescent="0.2">
      <c r="A4" s="320"/>
      <c r="B4" s="321" t="s">
        <v>503</v>
      </c>
      <c r="C4" s="321"/>
      <c r="D4" s="321"/>
      <c r="E4" s="321"/>
      <c r="F4" s="322"/>
      <c r="G4" s="321" t="s">
        <v>504</v>
      </c>
      <c r="H4" s="321"/>
      <c r="I4" s="321"/>
      <c r="J4" s="321"/>
      <c r="K4" s="322"/>
      <c r="L4" s="321" t="s">
        <v>39</v>
      </c>
      <c r="M4" s="321"/>
      <c r="N4" s="321"/>
      <c r="O4" s="321"/>
      <c r="P4" s="322"/>
    </row>
    <row r="5" spans="1:16" ht="20.100000000000001" customHeight="1" x14ac:dyDescent="0.2">
      <c r="A5" s="320"/>
      <c r="B5" s="237">
        <v>2015</v>
      </c>
      <c r="C5" s="237">
        <v>2016</v>
      </c>
      <c r="D5" s="237">
        <v>2017</v>
      </c>
      <c r="E5" s="237">
        <v>2018</v>
      </c>
      <c r="F5" s="158">
        <v>2019</v>
      </c>
      <c r="G5" s="237">
        <v>2015</v>
      </c>
      <c r="H5" s="237">
        <v>2016</v>
      </c>
      <c r="I5" s="237">
        <v>2017</v>
      </c>
      <c r="J5" s="237">
        <v>2018</v>
      </c>
      <c r="K5" s="158">
        <v>2019</v>
      </c>
      <c r="L5" s="237">
        <v>2015</v>
      </c>
      <c r="M5" s="237">
        <v>2016</v>
      </c>
      <c r="N5" s="237">
        <v>2017</v>
      </c>
      <c r="O5" s="237">
        <v>2018</v>
      </c>
      <c r="P5" s="181">
        <v>2019</v>
      </c>
    </row>
    <row r="6" spans="1:16" ht="30" customHeight="1" x14ac:dyDescent="0.2">
      <c r="A6" s="116" t="s">
        <v>452</v>
      </c>
      <c r="B6" s="265">
        <v>13</v>
      </c>
      <c r="C6" s="265">
        <v>9</v>
      </c>
      <c r="D6" s="265">
        <v>10</v>
      </c>
      <c r="E6" s="265">
        <v>10</v>
      </c>
      <c r="F6" s="265">
        <v>10</v>
      </c>
      <c r="G6" s="265">
        <v>5</v>
      </c>
      <c r="H6" s="265">
        <v>8</v>
      </c>
      <c r="I6" s="265">
        <v>3</v>
      </c>
      <c r="J6" s="265">
        <v>3</v>
      </c>
      <c r="K6" s="265">
        <v>3</v>
      </c>
      <c r="L6" s="265">
        <f t="shared" ref="L6:L8" si="0">B6+G6</f>
        <v>18</v>
      </c>
      <c r="M6" s="265">
        <f t="shared" ref="M6:M8" si="1">C6+H6</f>
        <v>17</v>
      </c>
      <c r="N6" s="265">
        <f t="shared" ref="N6:N8" si="2">D6+I6</f>
        <v>13</v>
      </c>
      <c r="O6" s="265">
        <f t="shared" ref="O6:O8" si="3">E6+J6</f>
        <v>13</v>
      </c>
      <c r="P6" s="265">
        <f t="shared" ref="P6:P8" si="4">F6+K6</f>
        <v>13</v>
      </c>
    </row>
    <row r="7" spans="1:16" s="165" customFormat="1" ht="30" customHeight="1" x14ac:dyDescent="0.2">
      <c r="A7" s="116" t="s">
        <v>453</v>
      </c>
      <c r="B7" s="265"/>
      <c r="C7" s="265"/>
      <c r="D7" s="265">
        <v>4</v>
      </c>
      <c r="E7" s="265"/>
      <c r="F7" s="265"/>
      <c r="G7" s="265"/>
      <c r="H7" s="265"/>
      <c r="I7" s="265">
        <v>0</v>
      </c>
      <c r="J7" s="265">
        <v>0</v>
      </c>
      <c r="K7" s="265">
        <v>0</v>
      </c>
      <c r="L7" s="265">
        <f t="shared" si="0"/>
        <v>0</v>
      </c>
      <c r="M7" s="265">
        <f t="shared" si="1"/>
        <v>0</v>
      </c>
      <c r="N7" s="265">
        <f t="shared" si="2"/>
        <v>4</v>
      </c>
      <c r="O7" s="265">
        <f t="shared" si="3"/>
        <v>0</v>
      </c>
      <c r="P7" s="265">
        <f t="shared" si="4"/>
        <v>0</v>
      </c>
    </row>
    <row r="8" spans="1:16" ht="38.25" x14ac:dyDescent="0.2">
      <c r="A8" s="166" t="s">
        <v>461</v>
      </c>
      <c r="B8" s="265">
        <v>69</v>
      </c>
      <c r="C8" s="265">
        <v>72</v>
      </c>
      <c r="D8" s="265">
        <v>78</v>
      </c>
      <c r="E8" s="265">
        <v>74</v>
      </c>
      <c r="F8" s="265">
        <v>75</v>
      </c>
      <c r="G8" s="265">
        <v>43</v>
      </c>
      <c r="H8" s="265">
        <v>45</v>
      </c>
      <c r="I8" s="265">
        <v>41</v>
      </c>
      <c r="J8" s="265">
        <v>43</v>
      </c>
      <c r="K8" s="265">
        <v>43</v>
      </c>
      <c r="L8" s="265">
        <f t="shared" si="0"/>
        <v>112</v>
      </c>
      <c r="M8" s="265">
        <f t="shared" si="1"/>
        <v>117</v>
      </c>
      <c r="N8" s="265">
        <f t="shared" si="2"/>
        <v>119</v>
      </c>
      <c r="O8" s="265">
        <f t="shared" si="3"/>
        <v>117</v>
      </c>
      <c r="P8" s="265">
        <f t="shared" si="4"/>
        <v>118</v>
      </c>
    </row>
    <row r="9" spans="1:16" ht="20.100000000000001" customHeight="1" x14ac:dyDescent="0.2">
      <c r="A9" s="26" t="s">
        <v>30</v>
      </c>
      <c r="B9" s="263">
        <f t="shared" ref="B9:E9" si="5">SUM(B6:B8)</f>
        <v>82</v>
      </c>
      <c r="C9" s="263">
        <f t="shared" si="5"/>
        <v>81</v>
      </c>
      <c r="D9" s="263">
        <f t="shared" si="5"/>
        <v>92</v>
      </c>
      <c r="E9" s="263">
        <f t="shared" si="5"/>
        <v>84</v>
      </c>
      <c r="F9" s="263">
        <f t="shared" ref="F9:P9" si="6">SUM(F6:F8)</f>
        <v>85</v>
      </c>
      <c r="G9" s="263">
        <f t="shared" si="6"/>
        <v>48</v>
      </c>
      <c r="H9" s="263">
        <f t="shared" si="6"/>
        <v>53</v>
      </c>
      <c r="I9" s="263">
        <f t="shared" si="6"/>
        <v>44</v>
      </c>
      <c r="J9" s="263">
        <f t="shared" ref="J9" si="7">SUM(J6:J8)</f>
        <v>46</v>
      </c>
      <c r="K9" s="263">
        <f t="shared" si="6"/>
        <v>46</v>
      </c>
      <c r="L9" s="263">
        <f t="shared" si="6"/>
        <v>130</v>
      </c>
      <c r="M9" s="263">
        <f t="shared" si="6"/>
        <v>134</v>
      </c>
      <c r="N9" s="263">
        <f t="shared" si="6"/>
        <v>136</v>
      </c>
      <c r="O9" s="263">
        <f t="shared" ref="O9" si="8">SUM(O6:O8)</f>
        <v>130</v>
      </c>
      <c r="P9" s="263">
        <f t="shared" si="6"/>
        <v>131</v>
      </c>
    </row>
  </sheetData>
  <sheetProtection selectLockedCells="1"/>
  <mergeCells count="5">
    <mergeCell ref="A3:A5"/>
    <mergeCell ref="B3:P3"/>
    <mergeCell ref="B4:F4"/>
    <mergeCell ref="G4:K4"/>
    <mergeCell ref="L4:P4"/>
  </mergeCells>
  <phoneticPr fontId="0" type="noConversion"/>
  <conditionalFormatting sqref="P6 P8 K6 B6:B8 G8 F6:G7">
    <cfRule type="cellIs" dxfId="163" priority="70" stopIfTrue="1" operator="equal">
      <formula>0</formula>
    </cfRule>
  </conditionalFormatting>
  <conditionalFormatting sqref="P7">
    <cfRule type="cellIs" dxfId="162" priority="69" stopIfTrue="1" operator="equal">
      <formula>0</formula>
    </cfRule>
  </conditionalFormatting>
  <conditionalFormatting sqref="K7">
    <cfRule type="cellIs" dxfId="161" priority="61" stopIfTrue="1" operator="equal">
      <formula>0</formula>
    </cfRule>
  </conditionalFormatting>
  <conditionalFormatting sqref="F8">
    <cfRule type="cellIs" dxfId="160" priority="60" stopIfTrue="1" operator="equal">
      <formula>0</formula>
    </cfRule>
  </conditionalFormatting>
  <conditionalFormatting sqref="K8">
    <cfRule type="cellIs" dxfId="159" priority="59" stopIfTrue="1" operator="equal">
      <formula>0</formula>
    </cfRule>
  </conditionalFormatting>
  <conditionalFormatting sqref="B8">
    <cfRule type="cellIs" dxfId="158" priority="58" stopIfTrue="1" operator="equal">
      <formula>0</formula>
    </cfRule>
  </conditionalFormatting>
  <conditionalFormatting sqref="G7">
    <cfRule type="cellIs" dxfId="157" priority="57" stopIfTrue="1" operator="equal">
      <formula>0</formula>
    </cfRule>
  </conditionalFormatting>
  <conditionalFormatting sqref="G8">
    <cfRule type="cellIs" dxfId="156" priority="56" stopIfTrue="1" operator="equal">
      <formula>0</formula>
    </cfRule>
  </conditionalFormatting>
  <conditionalFormatting sqref="C6">
    <cfRule type="cellIs" dxfId="155" priority="55" stopIfTrue="1" operator="equal">
      <formula>0</formula>
    </cfRule>
  </conditionalFormatting>
  <conditionalFormatting sqref="C7">
    <cfRule type="cellIs" dxfId="154" priority="54" stopIfTrue="1" operator="equal">
      <formula>0</formula>
    </cfRule>
  </conditionalFormatting>
  <conditionalFormatting sqref="C8">
    <cfRule type="cellIs" dxfId="153" priority="53" stopIfTrue="1" operator="equal">
      <formula>0</formula>
    </cfRule>
  </conditionalFormatting>
  <conditionalFormatting sqref="D8">
    <cfRule type="cellIs" dxfId="152" priority="50" stopIfTrue="1" operator="equal">
      <formula>0</formula>
    </cfRule>
  </conditionalFormatting>
  <conditionalFormatting sqref="I8">
    <cfRule type="cellIs" dxfId="151" priority="44" stopIfTrue="1" operator="equal">
      <formula>0</formula>
    </cfRule>
  </conditionalFormatting>
  <conditionalFormatting sqref="N7">
    <cfRule type="cellIs" dxfId="150" priority="40" stopIfTrue="1" operator="equal">
      <formula>0</formula>
    </cfRule>
  </conditionalFormatting>
  <conditionalFormatting sqref="D6">
    <cfRule type="cellIs" dxfId="149" priority="52" stopIfTrue="1" operator="equal">
      <formula>0</formula>
    </cfRule>
  </conditionalFormatting>
  <conditionalFormatting sqref="D7">
    <cfRule type="cellIs" dxfId="148" priority="51" stopIfTrue="1" operator="equal">
      <formula>0</formula>
    </cfRule>
  </conditionalFormatting>
  <conditionalFormatting sqref="H6">
    <cfRule type="cellIs" dxfId="147" priority="49" stopIfTrue="1" operator="equal">
      <formula>0</formula>
    </cfRule>
  </conditionalFormatting>
  <conditionalFormatting sqref="H7">
    <cfRule type="cellIs" dxfId="146" priority="48" stopIfTrue="1" operator="equal">
      <formula>0</formula>
    </cfRule>
  </conditionalFormatting>
  <conditionalFormatting sqref="H8">
    <cfRule type="cellIs" dxfId="145" priority="47" stopIfTrue="1" operator="equal">
      <formula>0</formula>
    </cfRule>
  </conditionalFormatting>
  <conditionalFormatting sqref="I6">
    <cfRule type="cellIs" dxfId="144" priority="46" stopIfTrue="1" operator="equal">
      <formula>0</formula>
    </cfRule>
  </conditionalFormatting>
  <conditionalFormatting sqref="I7">
    <cfRule type="cellIs" dxfId="143" priority="45" stopIfTrue="1" operator="equal">
      <formula>0</formula>
    </cfRule>
  </conditionalFormatting>
  <conditionalFormatting sqref="M6 M8">
    <cfRule type="cellIs" dxfId="142" priority="43" stopIfTrue="1" operator="equal">
      <formula>0</formula>
    </cfRule>
  </conditionalFormatting>
  <conditionalFormatting sqref="M7">
    <cfRule type="cellIs" dxfId="141" priority="42" stopIfTrue="1" operator="equal">
      <formula>0</formula>
    </cfRule>
  </conditionalFormatting>
  <conditionalFormatting sqref="N6 N8">
    <cfRule type="cellIs" dxfId="140" priority="41" stopIfTrue="1" operator="equal">
      <formula>0</formula>
    </cfRule>
  </conditionalFormatting>
  <conditionalFormatting sqref="L6 L8">
    <cfRule type="cellIs" dxfId="139" priority="39" stopIfTrue="1" operator="equal">
      <formula>0</formula>
    </cfRule>
  </conditionalFormatting>
  <conditionalFormatting sqref="L7">
    <cfRule type="cellIs" dxfId="138" priority="38" stopIfTrue="1" operator="equal">
      <formula>0</formula>
    </cfRule>
  </conditionalFormatting>
  <conditionalFormatting sqref="E6:E7">
    <cfRule type="cellIs" dxfId="137" priority="37" stopIfTrue="1" operator="equal">
      <formula>0</formula>
    </cfRule>
  </conditionalFormatting>
  <conditionalFormatting sqref="E8">
    <cfRule type="cellIs" dxfId="136" priority="36" stopIfTrue="1" operator="equal">
      <formula>0</formula>
    </cfRule>
  </conditionalFormatting>
  <conditionalFormatting sqref="J6">
    <cfRule type="cellIs" dxfId="135" priority="35" stopIfTrue="1" operator="equal">
      <formula>0</formula>
    </cfRule>
  </conditionalFormatting>
  <conditionalFormatting sqref="J7">
    <cfRule type="cellIs" dxfId="134" priority="34" stopIfTrue="1" operator="equal">
      <formula>0</formula>
    </cfRule>
  </conditionalFormatting>
  <conditionalFormatting sqref="J8">
    <cfRule type="cellIs" dxfId="133" priority="33" stopIfTrue="1" operator="equal">
      <formula>0</formula>
    </cfRule>
  </conditionalFormatting>
  <conditionalFormatting sqref="O6 O8">
    <cfRule type="cellIs" dxfId="132" priority="32" stopIfTrue="1" operator="equal">
      <formula>0</formula>
    </cfRule>
  </conditionalFormatting>
  <conditionalFormatting sqref="O7">
    <cfRule type="cellIs" dxfId="131" priority="31" stopIfTrue="1" operator="equal">
      <formula>0</formula>
    </cfRule>
  </conditionalFormatting>
  <conditionalFormatting sqref="E6:E7">
    <cfRule type="cellIs" dxfId="130" priority="30" stopIfTrue="1" operator="equal">
      <formula>0</formula>
    </cfRule>
  </conditionalFormatting>
  <conditionalFormatting sqref="E8">
    <cfRule type="cellIs" dxfId="129" priority="29" stopIfTrue="1" operator="equal">
      <formula>0</formula>
    </cfRule>
  </conditionalFormatting>
  <conditionalFormatting sqref="B6">
    <cfRule type="cellIs" dxfId="128" priority="28" stopIfTrue="1" operator="equal">
      <formula>0</formula>
    </cfRule>
  </conditionalFormatting>
  <conditionalFormatting sqref="B7">
    <cfRule type="cellIs" dxfId="127" priority="27" stopIfTrue="1" operator="equal">
      <formula>0</formula>
    </cfRule>
  </conditionalFormatting>
  <conditionalFormatting sqref="B8">
    <cfRule type="cellIs" dxfId="126" priority="26" stopIfTrue="1" operator="equal">
      <formula>0</formula>
    </cfRule>
  </conditionalFormatting>
  <conditionalFormatting sqref="C8">
    <cfRule type="cellIs" dxfId="125" priority="23" stopIfTrue="1" operator="equal">
      <formula>0</formula>
    </cfRule>
  </conditionalFormatting>
  <conditionalFormatting sqref="C6">
    <cfRule type="cellIs" dxfId="124" priority="25" stopIfTrue="1" operator="equal">
      <formula>0</formula>
    </cfRule>
  </conditionalFormatting>
  <conditionalFormatting sqref="C7">
    <cfRule type="cellIs" dxfId="123" priority="24" stopIfTrue="1" operator="equal">
      <formula>0</formula>
    </cfRule>
  </conditionalFormatting>
  <conditionalFormatting sqref="D6:D7">
    <cfRule type="cellIs" dxfId="122" priority="22" stopIfTrue="1" operator="equal">
      <formula>0</formula>
    </cfRule>
  </conditionalFormatting>
  <conditionalFormatting sqref="D8">
    <cfRule type="cellIs" dxfId="121" priority="21" stopIfTrue="1" operator="equal">
      <formula>0</formula>
    </cfRule>
  </conditionalFormatting>
  <conditionalFormatting sqref="J6">
    <cfRule type="cellIs" dxfId="120" priority="20" stopIfTrue="1" operator="equal">
      <formula>0</formula>
    </cfRule>
  </conditionalFormatting>
  <conditionalFormatting sqref="J7">
    <cfRule type="cellIs" dxfId="119" priority="19" stopIfTrue="1" operator="equal">
      <formula>0</formula>
    </cfRule>
  </conditionalFormatting>
  <conditionalFormatting sqref="J8">
    <cfRule type="cellIs" dxfId="118" priority="18" stopIfTrue="1" operator="equal">
      <formula>0</formula>
    </cfRule>
  </conditionalFormatting>
  <conditionalFormatting sqref="H8">
    <cfRule type="cellIs" dxfId="117" priority="12" stopIfTrue="1" operator="equal">
      <formula>0</formula>
    </cfRule>
  </conditionalFormatting>
  <conditionalFormatting sqref="G6">
    <cfRule type="cellIs" dxfId="116" priority="17" stopIfTrue="1" operator="equal">
      <formula>0</formula>
    </cfRule>
  </conditionalFormatting>
  <conditionalFormatting sqref="G7">
    <cfRule type="cellIs" dxfId="115" priority="16" stopIfTrue="1" operator="equal">
      <formula>0</formula>
    </cfRule>
  </conditionalFormatting>
  <conditionalFormatting sqref="G8">
    <cfRule type="cellIs" dxfId="114" priority="15" stopIfTrue="1" operator="equal">
      <formula>0</formula>
    </cfRule>
  </conditionalFormatting>
  <conditionalFormatting sqref="H6">
    <cfRule type="cellIs" dxfId="113" priority="14" stopIfTrue="1" operator="equal">
      <formula>0</formula>
    </cfRule>
  </conditionalFormatting>
  <conditionalFormatting sqref="H7">
    <cfRule type="cellIs" dxfId="112" priority="13" stopIfTrue="1" operator="equal">
      <formula>0</formula>
    </cfRule>
  </conditionalFormatting>
  <conditionalFormatting sqref="I6">
    <cfRule type="cellIs" dxfId="111" priority="11" stopIfTrue="1" operator="equal">
      <formula>0</formula>
    </cfRule>
  </conditionalFormatting>
  <conditionalFormatting sqref="I7">
    <cfRule type="cellIs" dxfId="110" priority="10" stopIfTrue="1" operator="equal">
      <formula>0</formula>
    </cfRule>
  </conditionalFormatting>
  <conditionalFormatting sqref="I8">
    <cfRule type="cellIs" dxfId="109" priority="9" stopIfTrue="1" operator="equal">
      <formula>0</formula>
    </cfRule>
  </conditionalFormatting>
  <conditionalFormatting sqref="O6 O8">
    <cfRule type="cellIs" dxfId="108" priority="8" stopIfTrue="1" operator="equal">
      <formula>0</formula>
    </cfRule>
  </conditionalFormatting>
  <conditionalFormatting sqref="O7">
    <cfRule type="cellIs" dxfId="107" priority="7" stopIfTrue="1" operator="equal">
      <formula>0</formula>
    </cfRule>
  </conditionalFormatting>
  <conditionalFormatting sqref="M7">
    <cfRule type="cellIs" dxfId="106" priority="3" stopIfTrue="1" operator="equal">
      <formula>0</formula>
    </cfRule>
  </conditionalFormatting>
  <conditionalFormatting sqref="L6 L8">
    <cfRule type="cellIs" dxfId="105" priority="6" stopIfTrue="1" operator="equal">
      <formula>0</formula>
    </cfRule>
  </conditionalFormatting>
  <conditionalFormatting sqref="L7">
    <cfRule type="cellIs" dxfId="104" priority="5" stopIfTrue="1" operator="equal">
      <formula>0</formula>
    </cfRule>
  </conditionalFormatting>
  <conditionalFormatting sqref="M6 M8">
    <cfRule type="cellIs" dxfId="103" priority="4" stopIfTrue="1" operator="equal">
      <formula>0</formula>
    </cfRule>
  </conditionalFormatting>
  <conditionalFormatting sqref="N6 N8">
    <cfRule type="cellIs" dxfId="102" priority="2" stopIfTrue="1" operator="equal">
      <formula>0</formula>
    </cfRule>
  </conditionalFormatting>
  <conditionalFormatting sqref="N7">
    <cfRule type="cellIs" dxfId="101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P22"/>
  <sheetViews>
    <sheetView showGridLines="0" view="pageBreakPreview" zoomScaleNormal="100" zoomScaleSheetLayoutView="100" workbookViewId="0">
      <selection activeCell="S21" sqref="S21"/>
    </sheetView>
  </sheetViews>
  <sheetFormatPr defaultColWidth="9.140625" defaultRowHeight="20.100000000000001" customHeight="1" x14ac:dyDescent="0.2"/>
  <cols>
    <col min="1" max="1" width="14.140625" style="22" customWidth="1"/>
    <col min="2" max="16" width="8.5703125" style="22" customWidth="1"/>
    <col min="17" max="37" width="5.42578125" style="22" customWidth="1"/>
    <col min="38" max="16384" width="9.140625" style="22"/>
  </cols>
  <sheetData>
    <row r="1" spans="1:16" ht="20.100000000000001" customHeight="1" x14ac:dyDescent="0.2">
      <c r="A1" s="74" t="s">
        <v>421</v>
      </c>
    </row>
    <row r="2" spans="1:16" ht="20.100000000000001" customHeight="1" x14ac:dyDescent="0.2">
      <c r="K2" s="75" t="s">
        <v>257</v>
      </c>
    </row>
    <row r="3" spans="1:16" ht="20.100000000000001" customHeight="1" x14ac:dyDescent="0.2">
      <c r="A3" s="349" t="s">
        <v>27</v>
      </c>
      <c r="B3" s="347" t="s">
        <v>513</v>
      </c>
      <c r="C3" s="347"/>
      <c r="D3" s="347"/>
      <c r="E3" s="347"/>
      <c r="F3" s="348"/>
      <c r="G3" s="347" t="s">
        <v>514</v>
      </c>
      <c r="H3" s="347"/>
      <c r="I3" s="347"/>
      <c r="J3" s="347"/>
      <c r="K3" s="348"/>
    </row>
    <row r="4" spans="1:16" ht="20.100000000000001" customHeight="1" x14ac:dyDescent="0.2">
      <c r="A4" s="350"/>
      <c r="B4" s="69">
        <v>2015</v>
      </c>
      <c r="C4" s="69">
        <v>2016</v>
      </c>
      <c r="D4" s="69">
        <v>2017</v>
      </c>
      <c r="E4" s="69">
        <v>2018</v>
      </c>
      <c r="F4" s="69">
        <v>2019</v>
      </c>
      <c r="G4" s="69">
        <v>2015</v>
      </c>
      <c r="H4" s="69">
        <v>2016</v>
      </c>
      <c r="I4" s="69">
        <v>2017</v>
      </c>
      <c r="J4" s="69">
        <v>2018</v>
      </c>
      <c r="K4" s="69">
        <v>2019</v>
      </c>
    </row>
    <row r="5" spans="1:16" ht="20.100000000000001" customHeight="1" x14ac:dyDescent="0.2">
      <c r="A5" s="73" t="s">
        <v>31</v>
      </c>
      <c r="B5" s="294">
        <v>788.9</v>
      </c>
      <c r="C5" s="294">
        <v>576.5</v>
      </c>
      <c r="D5" s="294">
        <v>868.24599999999998</v>
      </c>
      <c r="E5" s="294">
        <v>930.6</v>
      </c>
      <c r="F5" s="293">
        <v>887.29399999999998</v>
      </c>
      <c r="G5" s="294">
        <v>456.4</v>
      </c>
      <c r="H5" s="294">
        <v>383.1</v>
      </c>
      <c r="I5" s="294">
        <v>522.4</v>
      </c>
      <c r="J5" s="294">
        <v>543.9</v>
      </c>
      <c r="K5" s="295">
        <v>548.27200000000005</v>
      </c>
    </row>
    <row r="6" spans="1:16" ht="20.100000000000001" customHeight="1" x14ac:dyDescent="0.2">
      <c r="A6" s="73" t="s">
        <v>32</v>
      </c>
      <c r="B6" s="294">
        <v>80.900000000000006</v>
      </c>
      <c r="C6" s="294">
        <v>95.3</v>
      </c>
      <c r="D6" s="294">
        <v>93.204999999999998</v>
      </c>
      <c r="E6" s="294">
        <v>110.1</v>
      </c>
      <c r="F6" s="293">
        <v>114.196</v>
      </c>
      <c r="G6" s="294">
        <v>39.1</v>
      </c>
      <c r="H6" s="294">
        <v>42.7</v>
      </c>
      <c r="I6" s="294">
        <v>78.599999999999994</v>
      </c>
      <c r="J6" s="294">
        <v>62.8</v>
      </c>
      <c r="K6" s="295">
        <v>57.613</v>
      </c>
    </row>
    <row r="7" spans="1:16" ht="20.100000000000001" customHeight="1" x14ac:dyDescent="0.2">
      <c r="A7" s="198" t="s">
        <v>33</v>
      </c>
      <c r="B7" s="294">
        <v>80.900000000000006</v>
      </c>
      <c r="C7" s="294">
        <v>11.5</v>
      </c>
      <c r="D7" s="294">
        <v>13.603</v>
      </c>
      <c r="E7" s="294">
        <v>13.2</v>
      </c>
      <c r="F7" s="293">
        <v>13.984</v>
      </c>
      <c r="G7" s="294">
        <v>5.7</v>
      </c>
      <c r="H7" s="294">
        <v>7.7</v>
      </c>
      <c r="I7" s="294">
        <v>9</v>
      </c>
      <c r="J7" s="294">
        <v>8.8000000000000007</v>
      </c>
      <c r="K7" s="295">
        <v>9.3000000000000007</v>
      </c>
    </row>
    <row r="8" spans="1:16" ht="20.100000000000001" customHeight="1" x14ac:dyDescent="0.2">
      <c r="A8" s="198" t="s">
        <v>468</v>
      </c>
      <c r="B8" s="294">
        <v>0</v>
      </c>
      <c r="C8" s="294">
        <v>0.22500000000000001</v>
      </c>
      <c r="D8" s="294">
        <v>0</v>
      </c>
      <c r="E8" s="294"/>
      <c r="F8" s="294">
        <v>0.25</v>
      </c>
      <c r="G8" s="294">
        <v>0</v>
      </c>
      <c r="H8" s="294">
        <v>0</v>
      </c>
      <c r="I8" s="294">
        <v>0</v>
      </c>
      <c r="J8" s="294"/>
      <c r="K8" s="296"/>
    </row>
    <row r="9" spans="1:16" ht="20.100000000000001" customHeight="1" x14ac:dyDescent="0.2">
      <c r="A9" s="56" t="s">
        <v>34</v>
      </c>
      <c r="B9" s="244">
        <f t="shared" ref="B9:E9" si="0">SUM(B5:B8)</f>
        <v>950.69999999999993</v>
      </c>
      <c r="C9" s="244">
        <f t="shared" si="0"/>
        <v>683.52499999999998</v>
      </c>
      <c r="D9" s="244">
        <f t="shared" si="0"/>
        <v>975.05399999999997</v>
      </c>
      <c r="E9" s="244">
        <f t="shared" si="0"/>
        <v>1053.9000000000001</v>
      </c>
      <c r="F9" s="244">
        <f t="shared" ref="F9:K9" si="1">SUM(F5:F8)</f>
        <v>1015.724</v>
      </c>
      <c r="G9" s="244">
        <f t="shared" si="1"/>
        <v>501.2</v>
      </c>
      <c r="H9" s="244">
        <f t="shared" si="1"/>
        <v>433.5</v>
      </c>
      <c r="I9" s="244">
        <f t="shared" si="1"/>
        <v>610</v>
      </c>
      <c r="J9" s="244">
        <f t="shared" ref="J9" si="2">SUM(J5:J8)</f>
        <v>615.49999999999989</v>
      </c>
      <c r="K9" s="244">
        <f t="shared" si="1"/>
        <v>615.18499999999995</v>
      </c>
    </row>
    <row r="11" spans="1:16" ht="20.100000000000001" customHeight="1" x14ac:dyDescent="0.2">
      <c r="A11" s="1" t="s">
        <v>422</v>
      </c>
      <c r="B11" s="7"/>
      <c r="C11" s="155"/>
      <c r="D11" s="155"/>
      <c r="E11" s="155"/>
      <c r="F11" s="7"/>
      <c r="G11" s="7"/>
      <c r="H11" s="155"/>
      <c r="I11" s="155"/>
      <c r="J11" s="155"/>
      <c r="K11" s="7"/>
      <c r="L11" s="155"/>
      <c r="M11" s="155"/>
      <c r="N11" s="155"/>
      <c r="O11" s="155"/>
      <c r="P11" s="7"/>
    </row>
    <row r="12" spans="1:16" ht="20.100000000000001" customHeight="1" x14ac:dyDescent="0.2">
      <c r="A12" s="7"/>
      <c r="B12" s="7"/>
      <c r="C12" s="155"/>
      <c r="D12" s="155"/>
      <c r="E12" s="155"/>
      <c r="F12" s="7"/>
      <c r="G12" s="7"/>
      <c r="H12" s="155"/>
      <c r="I12" s="155"/>
      <c r="J12" s="155"/>
      <c r="K12" s="7"/>
      <c r="L12" s="4"/>
      <c r="M12" s="4"/>
      <c r="N12" s="4"/>
      <c r="O12" s="4"/>
      <c r="P12" s="25" t="s">
        <v>35</v>
      </c>
    </row>
    <row r="13" spans="1:16" ht="20.100000000000001" customHeight="1" x14ac:dyDescent="0.2">
      <c r="A13" s="319" t="s">
        <v>27</v>
      </c>
      <c r="B13" s="321" t="s">
        <v>499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2"/>
    </row>
    <row r="14" spans="1:16" ht="20.100000000000001" customHeight="1" x14ac:dyDescent="0.2">
      <c r="A14" s="320"/>
      <c r="B14" s="321" t="s">
        <v>503</v>
      </c>
      <c r="C14" s="321"/>
      <c r="D14" s="321"/>
      <c r="E14" s="321"/>
      <c r="F14" s="322"/>
      <c r="G14" s="321" t="s">
        <v>504</v>
      </c>
      <c r="H14" s="321"/>
      <c r="I14" s="321"/>
      <c r="J14" s="321"/>
      <c r="K14" s="322"/>
      <c r="L14" s="321" t="s">
        <v>505</v>
      </c>
      <c r="M14" s="321"/>
      <c r="N14" s="321"/>
      <c r="O14" s="321"/>
      <c r="P14" s="322"/>
    </row>
    <row r="15" spans="1:16" ht="20.100000000000001" customHeight="1" x14ac:dyDescent="0.2">
      <c r="A15" s="320"/>
      <c r="B15" s="237">
        <v>2015</v>
      </c>
      <c r="C15" s="237">
        <v>2016</v>
      </c>
      <c r="D15" s="237">
        <v>2017</v>
      </c>
      <c r="E15" s="237">
        <v>2018</v>
      </c>
      <c r="F15" s="26">
        <v>2019</v>
      </c>
      <c r="G15" s="237">
        <v>2015</v>
      </c>
      <c r="H15" s="237">
        <v>2016</v>
      </c>
      <c r="I15" s="237">
        <v>2017</v>
      </c>
      <c r="J15" s="237">
        <v>2018</v>
      </c>
      <c r="K15" s="26">
        <v>2019</v>
      </c>
      <c r="L15" s="237">
        <v>2015</v>
      </c>
      <c r="M15" s="237">
        <v>2016</v>
      </c>
      <c r="N15" s="237">
        <v>2017</v>
      </c>
      <c r="O15" s="237">
        <v>2018</v>
      </c>
      <c r="P15" s="163">
        <v>2019</v>
      </c>
    </row>
    <row r="16" spans="1:16" ht="20.100000000000001" customHeight="1" x14ac:dyDescent="0.2">
      <c r="A16" s="28" t="s">
        <v>286</v>
      </c>
      <c r="B16" s="270">
        <v>6</v>
      </c>
      <c r="C16" s="270">
        <v>3</v>
      </c>
      <c r="D16" s="270">
        <v>3</v>
      </c>
      <c r="E16" s="270">
        <v>3</v>
      </c>
      <c r="F16" s="270">
        <v>5</v>
      </c>
      <c r="G16" s="270">
        <v>8</v>
      </c>
      <c r="H16" s="270">
        <v>11</v>
      </c>
      <c r="I16" s="270">
        <v>11</v>
      </c>
      <c r="J16" s="270">
        <v>11</v>
      </c>
      <c r="K16" s="270">
        <v>12</v>
      </c>
      <c r="L16" s="270">
        <f t="shared" ref="L16:L19" si="3">B16+G16</f>
        <v>14</v>
      </c>
      <c r="M16" s="270">
        <f t="shared" ref="M16:M19" si="4">C16+H16</f>
        <v>14</v>
      </c>
      <c r="N16" s="270">
        <f t="shared" ref="N16:N19" si="5">D16+I16</f>
        <v>14</v>
      </c>
      <c r="O16" s="270">
        <f t="shared" ref="O16:O19" si="6">E16+J16</f>
        <v>14</v>
      </c>
      <c r="P16" s="270">
        <f t="shared" ref="P16:P19" si="7">F16+K16</f>
        <v>17</v>
      </c>
    </row>
    <row r="17" spans="1:16" ht="20.100000000000001" customHeight="1" x14ac:dyDescent="0.2">
      <c r="A17" s="28" t="s">
        <v>31</v>
      </c>
      <c r="B17" s="270">
        <v>99</v>
      </c>
      <c r="C17" s="270">
        <v>94</v>
      </c>
      <c r="D17" s="270">
        <v>86</v>
      </c>
      <c r="E17" s="270">
        <v>90</v>
      </c>
      <c r="F17" s="292">
        <v>92</v>
      </c>
      <c r="G17" s="270">
        <v>719</v>
      </c>
      <c r="H17" s="270">
        <v>602</v>
      </c>
      <c r="I17" s="270">
        <v>618</v>
      </c>
      <c r="J17" s="270">
        <v>731</v>
      </c>
      <c r="K17" s="297">
        <v>713</v>
      </c>
      <c r="L17" s="270">
        <f t="shared" si="3"/>
        <v>818</v>
      </c>
      <c r="M17" s="270">
        <f t="shared" si="4"/>
        <v>696</v>
      </c>
      <c r="N17" s="270">
        <f t="shared" si="5"/>
        <v>704</v>
      </c>
      <c r="O17" s="270">
        <f t="shared" si="6"/>
        <v>821</v>
      </c>
      <c r="P17" s="270">
        <f t="shared" si="7"/>
        <v>805</v>
      </c>
    </row>
    <row r="18" spans="1:16" ht="20.100000000000001" customHeight="1" x14ac:dyDescent="0.2">
      <c r="A18" s="28" t="s">
        <v>32</v>
      </c>
      <c r="B18" s="270">
        <v>70</v>
      </c>
      <c r="C18" s="270">
        <v>73</v>
      </c>
      <c r="D18" s="270">
        <v>89</v>
      </c>
      <c r="E18" s="270">
        <v>98</v>
      </c>
      <c r="F18" s="292">
        <v>97</v>
      </c>
      <c r="G18" s="270">
        <v>38</v>
      </c>
      <c r="H18" s="270">
        <v>46</v>
      </c>
      <c r="I18" s="270">
        <v>39</v>
      </c>
      <c r="J18" s="270">
        <v>38</v>
      </c>
      <c r="K18" s="297">
        <v>41</v>
      </c>
      <c r="L18" s="270">
        <f t="shared" si="3"/>
        <v>108</v>
      </c>
      <c r="M18" s="270">
        <f t="shared" si="4"/>
        <v>119</v>
      </c>
      <c r="N18" s="270">
        <f t="shared" si="5"/>
        <v>128</v>
      </c>
      <c r="O18" s="270">
        <f t="shared" si="6"/>
        <v>136</v>
      </c>
      <c r="P18" s="270">
        <f t="shared" si="7"/>
        <v>138</v>
      </c>
    </row>
    <row r="19" spans="1:16" ht="20.100000000000001" customHeight="1" x14ac:dyDescent="0.2">
      <c r="A19" s="28" t="s">
        <v>33</v>
      </c>
      <c r="B19" s="270">
        <v>12</v>
      </c>
      <c r="C19" s="270">
        <v>12</v>
      </c>
      <c r="D19" s="270">
        <v>12</v>
      </c>
      <c r="E19" s="270">
        <v>13</v>
      </c>
      <c r="F19" s="292">
        <v>13</v>
      </c>
      <c r="G19" s="270">
        <v>33</v>
      </c>
      <c r="H19" s="270">
        <v>39</v>
      </c>
      <c r="I19" s="270">
        <v>38</v>
      </c>
      <c r="J19" s="270">
        <v>38</v>
      </c>
      <c r="K19" s="297">
        <v>37</v>
      </c>
      <c r="L19" s="270">
        <f t="shared" si="3"/>
        <v>45</v>
      </c>
      <c r="M19" s="270">
        <f t="shared" si="4"/>
        <v>51</v>
      </c>
      <c r="N19" s="270">
        <f t="shared" si="5"/>
        <v>50</v>
      </c>
      <c r="O19" s="270">
        <f t="shared" si="6"/>
        <v>51</v>
      </c>
      <c r="P19" s="270">
        <f t="shared" si="7"/>
        <v>50</v>
      </c>
    </row>
    <row r="20" spans="1:16" ht="20.100000000000001" customHeight="1" x14ac:dyDescent="0.2">
      <c r="A20" s="26" t="s">
        <v>36</v>
      </c>
      <c r="B20" s="263">
        <f t="shared" ref="B20:C20" si="8">SUM(B16:B19)</f>
        <v>187</v>
      </c>
      <c r="C20" s="263">
        <f t="shared" si="8"/>
        <v>182</v>
      </c>
      <c r="D20" s="263">
        <f t="shared" ref="D20:E20" si="9">SUM(D16:D19)</f>
        <v>190</v>
      </c>
      <c r="E20" s="263">
        <f t="shared" si="9"/>
        <v>204</v>
      </c>
      <c r="F20" s="263">
        <f t="shared" ref="F20:J20" si="10">SUM(F16:F19)</f>
        <v>207</v>
      </c>
      <c r="G20" s="263">
        <f t="shared" si="10"/>
        <v>798</v>
      </c>
      <c r="H20" s="263">
        <f t="shared" si="10"/>
        <v>698</v>
      </c>
      <c r="I20" s="263">
        <f t="shared" si="10"/>
        <v>706</v>
      </c>
      <c r="J20" s="263">
        <f t="shared" si="10"/>
        <v>818</v>
      </c>
      <c r="K20" s="263">
        <f t="shared" ref="K20:P20" si="11">SUM(K16:K19)</f>
        <v>803</v>
      </c>
      <c r="L20" s="263">
        <f t="shared" si="11"/>
        <v>985</v>
      </c>
      <c r="M20" s="263">
        <f t="shared" si="11"/>
        <v>880</v>
      </c>
      <c r="N20" s="263">
        <f t="shared" si="11"/>
        <v>896</v>
      </c>
      <c r="O20" s="263">
        <f t="shared" ref="O20" si="12">SUM(O16:O19)</f>
        <v>1022</v>
      </c>
      <c r="P20" s="263">
        <f t="shared" si="11"/>
        <v>1010</v>
      </c>
    </row>
    <row r="21" spans="1:16" ht="20.100000000000001" customHeight="1" x14ac:dyDescent="0.2">
      <c r="A21" s="345" t="s">
        <v>285</v>
      </c>
      <c r="B21" s="346"/>
      <c r="C21" s="346"/>
      <c r="D21" s="346"/>
      <c r="E21" s="346"/>
      <c r="F21" s="346"/>
      <c r="G21" s="346"/>
      <c r="H21" s="185"/>
      <c r="I21" s="185"/>
      <c r="J21" s="230"/>
      <c r="K21" s="7"/>
      <c r="L21" s="155"/>
      <c r="M21" s="155"/>
      <c r="N21" s="155"/>
      <c r="O21" s="155"/>
      <c r="P21" s="76"/>
    </row>
    <row r="22" spans="1:16" ht="20.100000000000001" customHeight="1" x14ac:dyDescent="0.2">
      <c r="K22" s="68"/>
      <c r="L22" s="184"/>
      <c r="M22" s="184"/>
      <c r="N22" s="184"/>
      <c r="O22" s="229"/>
      <c r="P22" s="68"/>
    </row>
  </sheetData>
  <sheetProtection selectLockedCells="1"/>
  <mergeCells count="9">
    <mergeCell ref="A21:G21"/>
    <mergeCell ref="B3:F3"/>
    <mergeCell ref="G3:K3"/>
    <mergeCell ref="A3:A4"/>
    <mergeCell ref="A13:A15"/>
    <mergeCell ref="B13:P13"/>
    <mergeCell ref="B14:F14"/>
    <mergeCell ref="G14:K14"/>
    <mergeCell ref="L14:P14"/>
  </mergeCells>
  <phoneticPr fontId="0" type="noConversion"/>
  <conditionalFormatting sqref="P16:P19 K16 B16:B19 G17:G19 F16:G16">
    <cfRule type="cellIs" dxfId="100" priority="23" stopIfTrue="1" operator="equal">
      <formula>0</formula>
    </cfRule>
  </conditionalFormatting>
  <conditionalFormatting sqref="I16">
    <cfRule type="cellIs" dxfId="99" priority="16" stopIfTrue="1" operator="equal">
      <formula>0</formula>
    </cfRule>
  </conditionalFormatting>
  <conditionalFormatting sqref="L16:L19">
    <cfRule type="cellIs" dxfId="98" priority="22" stopIfTrue="1" operator="equal">
      <formula>0</formula>
    </cfRule>
  </conditionalFormatting>
  <conditionalFormatting sqref="M16:M19">
    <cfRule type="cellIs" dxfId="97" priority="21" stopIfTrue="1" operator="equal">
      <formula>0</formula>
    </cfRule>
  </conditionalFormatting>
  <conditionalFormatting sqref="N16:N19">
    <cfRule type="cellIs" dxfId="96" priority="20" stopIfTrue="1" operator="equal">
      <formula>0</formula>
    </cfRule>
  </conditionalFormatting>
  <conditionalFormatting sqref="C16">
    <cfRule type="cellIs" dxfId="95" priority="19" stopIfTrue="1" operator="equal">
      <formula>0</formula>
    </cfRule>
  </conditionalFormatting>
  <conditionalFormatting sqref="D16">
    <cfRule type="cellIs" dxfId="94" priority="18" stopIfTrue="1" operator="equal">
      <formula>0</formula>
    </cfRule>
  </conditionalFormatting>
  <conditionalFormatting sqref="H16">
    <cfRule type="cellIs" dxfId="93" priority="17" stopIfTrue="1" operator="equal">
      <formula>0</formula>
    </cfRule>
  </conditionalFormatting>
  <conditionalFormatting sqref="E16">
    <cfRule type="cellIs" dxfId="92" priority="15" stopIfTrue="1" operator="equal">
      <formula>0</formula>
    </cfRule>
  </conditionalFormatting>
  <conditionalFormatting sqref="J16">
    <cfRule type="cellIs" dxfId="91" priority="14" stopIfTrue="1" operator="equal">
      <formula>0</formula>
    </cfRule>
  </conditionalFormatting>
  <conditionalFormatting sqref="O16:O19">
    <cfRule type="cellIs" dxfId="90" priority="13" stopIfTrue="1" operator="equal">
      <formula>0</formula>
    </cfRule>
  </conditionalFormatting>
  <conditionalFormatting sqref="E16">
    <cfRule type="cellIs" dxfId="89" priority="12" stopIfTrue="1" operator="equal">
      <formula>0</formula>
    </cfRule>
  </conditionalFormatting>
  <conditionalFormatting sqref="B16">
    <cfRule type="cellIs" dxfId="88" priority="11" stopIfTrue="1" operator="equal">
      <formula>0</formula>
    </cfRule>
  </conditionalFormatting>
  <conditionalFormatting sqref="C16">
    <cfRule type="cellIs" dxfId="87" priority="10" stopIfTrue="1" operator="equal">
      <formula>0</formula>
    </cfRule>
  </conditionalFormatting>
  <conditionalFormatting sqref="D16">
    <cfRule type="cellIs" dxfId="86" priority="9" stopIfTrue="1" operator="equal">
      <formula>0</formula>
    </cfRule>
  </conditionalFormatting>
  <conditionalFormatting sqref="J16">
    <cfRule type="cellIs" dxfId="85" priority="8" stopIfTrue="1" operator="equal">
      <formula>0</formula>
    </cfRule>
  </conditionalFormatting>
  <conditionalFormatting sqref="H16">
    <cfRule type="cellIs" dxfId="84" priority="6" stopIfTrue="1" operator="equal">
      <formula>0</formula>
    </cfRule>
  </conditionalFormatting>
  <conditionalFormatting sqref="G16">
    <cfRule type="cellIs" dxfId="83" priority="7" stopIfTrue="1" operator="equal">
      <formula>0</formula>
    </cfRule>
  </conditionalFormatting>
  <conditionalFormatting sqref="I16">
    <cfRule type="cellIs" dxfId="82" priority="5" stopIfTrue="1" operator="equal">
      <formula>0</formula>
    </cfRule>
  </conditionalFormatting>
  <conditionalFormatting sqref="O16:O19">
    <cfRule type="cellIs" dxfId="81" priority="4" stopIfTrue="1" operator="equal">
      <formula>0</formula>
    </cfRule>
  </conditionalFormatting>
  <conditionalFormatting sqref="L16:L19">
    <cfRule type="cellIs" dxfId="80" priority="3" stopIfTrue="1" operator="equal">
      <formula>0</formula>
    </cfRule>
  </conditionalFormatting>
  <conditionalFormatting sqref="M16:M19">
    <cfRule type="cellIs" dxfId="79" priority="2" stopIfTrue="1" operator="equal">
      <formula>0</formula>
    </cfRule>
  </conditionalFormatting>
  <conditionalFormatting sqref="N16:N19">
    <cfRule type="cellIs" dxfId="78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view="pageBreakPreview" zoomScaleNormal="100" zoomScaleSheetLayoutView="100" workbookViewId="0">
      <selection activeCell="A21" sqref="A21"/>
    </sheetView>
  </sheetViews>
  <sheetFormatPr defaultColWidth="8.85546875" defaultRowHeight="20.100000000000001" customHeight="1" x14ac:dyDescent="0.2"/>
  <cols>
    <col min="1" max="1" width="30.28515625" style="133" customWidth="1"/>
    <col min="2" max="16" width="6.42578125" style="133" customWidth="1"/>
    <col min="17" max="17" width="5.28515625" style="133" customWidth="1"/>
    <col min="18" max="16384" width="8.85546875" style="133"/>
  </cols>
  <sheetData>
    <row r="1" spans="1:17" ht="20.100000000000001" customHeight="1" x14ac:dyDescent="0.2">
      <c r="A1" s="13" t="s">
        <v>423</v>
      </c>
    </row>
    <row r="2" spans="1:17" ht="20.100000000000001" customHeight="1" x14ac:dyDescent="0.2">
      <c r="B2" s="173"/>
      <c r="C2" s="173"/>
      <c r="D2" s="173"/>
      <c r="E2" s="173"/>
      <c r="F2" s="173"/>
      <c r="G2" s="173"/>
      <c r="H2" s="173"/>
      <c r="I2" s="173"/>
      <c r="J2" s="173"/>
      <c r="K2" s="167" t="s">
        <v>37</v>
      </c>
    </row>
    <row r="3" spans="1:17" ht="20.100000000000001" customHeight="1" x14ac:dyDescent="0.2">
      <c r="A3" s="319" t="s">
        <v>27</v>
      </c>
      <c r="B3" s="321" t="s">
        <v>515</v>
      </c>
      <c r="C3" s="321"/>
      <c r="D3" s="321"/>
      <c r="E3" s="321"/>
      <c r="F3" s="322"/>
      <c r="G3" s="321" t="s">
        <v>516</v>
      </c>
      <c r="H3" s="321"/>
      <c r="I3" s="321"/>
      <c r="J3" s="321"/>
      <c r="K3" s="322"/>
      <c r="Q3" s="134"/>
    </row>
    <row r="4" spans="1:17" ht="20.100000000000001" customHeight="1" x14ac:dyDescent="0.2">
      <c r="A4" s="351"/>
      <c r="B4" s="237">
        <v>2015</v>
      </c>
      <c r="C4" s="237">
        <v>2016</v>
      </c>
      <c r="D4" s="237">
        <v>2017</v>
      </c>
      <c r="E4" s="237">
        <v>2018</v>
      </c>
      <c r="F4" s="168">
        <v>2019</v>
      </c>
      <c r="G4" s="237">
        <v>2015</v>
      </c>
      <c r="H4" s="237">
        <v>2016</v>
      </c>
      <c r="I4" s="237">
        <v>2017</v>
      </c>
      <c r="J4" s="237">
        <v>2018</v>
      </c>
      <c r="K4" s="181">
        <v>2019</v>
      </c>
      <c r="L4" s="134"/>
      <c r="M4" s="134"/>
      <c r="N4" s="134"/>
      <c r="O4" s="134"/>
    </row>
    <row r="5" spans="1:17" ht="20.100000000000001" customHeight="1" x14ac:dyDescent="0.2">
      <c r="A5" s="135" t="s">
        <v>294</v>
      </c>
      <c r="B5" s="276">
        <v>0</v>
      </c>
      <c r="C5" s="249">
        <v>0</v>
      </c>
      <c r="D5" s="249"/>
      <c r="E5" s="249"/>
      <c r="F5" s="199"/>
      <c r="G5" s="273"/>
      <c r="H5" s="273"/>
      <c r="I5" s="273"/>
      <c r="J5" s="273"/>
      <c r="K5" s="78"/>
      <c r="L5" s="129"/>
      <c r="M5" s="129"/>
      <c r="N5" s="129"/>
      <c r="O5" s="129"/>
    </row>
    <row r="6" spans="1:17" ht="20.100000000000001" customHeight="1" x14ac:dyDescent="0.2">
      <c r="A6" s="135" t="s">
        <v>295</v>
      </c>
      <c r="B6" s="276">
        <v>0</v>
      </c>
      <c r="C6" s="249">
        <v>1.4999999999999999E-2</v>
      </c>
      <c r="D6" s="249">
        <v>1.4999999999999999E-2</v>
      </c>
      <c r="E6" s="249">
        <v>7.0000000000000001E-3</v>
      </c>
      <c r="F6" s="249">
        <v>4.0000000000000001E-3</v>
      </c>
      <c r="G6" s="273"/>
      <c r="H6" s="273"/>
      <c r="I6" s="273"/>
      <c r="J6" s="273"/>
      <c r="K6" s="78"/>
      <c r="L6" s="129"/>
      <c r="M6" s="129"/>
      <c r="N6" s="129"/>
      <c r="O6" s="129"/>
    </row>
    <row r="7" spans="1:17" ht="20.100000000000001" customHeight="1" x14ac:dyDescent="0.2">
      <c r="A7" s="168" t="s">
        <v>39</v>
      </c>
      <c r="B7" s="92">
        <f t="shared" ref="B7:E7" si="0">SUM(B5:B6)</f>
        <v>0</v>
      </c>
      <c r="C7" s="200">
        <f t="shared" si="0"/>
        <v>1.4999999999999999E-2</v>
      </c>
      <c r="D7" s="200">
        <f t="shared" si="0"/>
        <v>1.4999999999999999E-2</v>
      </c>
      <c r="E7" s="200">
        <f t="shared" si="0"/>
        <v>7.0000000000000001E-3</v>
      </c>
      <c r="F7" s="200">
        <f t="shared" ref="F7:K7" si="1">SUM(F5:F6)</f>
        <v>4.0000000000000001E-3</v>
      </c>
      <c r="G7" s="92">
        <f t="shared" si="1"/>
        <v>0</v>
      </c>
      <c r="H7" s="92">
        <f t="shared" si="1"/>
        <v>0</v>
      </c>
      <c r="I7" s="92">
        <f t="shared" si="1"/>
        <v>0</v>
      </c>
      <c r="J7" s="92">
        <f t="shared" ref="J7" si="2">SUM(J5:J6)</f>
        <v>0</v>
      </c>
      <c r="K7" s="92">
        <f t="shared" si="1"/>
        <v>0</v>
      </c>
      <c r="L7" s="129"/>
      <c r="M7" s="129"/>
      <c r="N7" s="129"/>
      <c r="O7" s="129"/>
    </row>
    <row r="9" spans="1:17" ht="20.100000000000001" customHeight="1" x14ac:dyDescent="0.2">
      <c r="A9" s="77" t="s">
        <v>424</v>
      </c>
    </row>
    <row r="10" spans="1:17" ht="20.100000000000001" customHeight="1" x14ac:dyDescent="0.2">
      <c r="B10" s="136"/>
      <c r="C10" s="136"/>
      <c r="D10" s="136"/>
      <c r="E10" s="136"/>
      <c r="F10" s="136"/>
      <c r="G10" s="136"/>
      <c r="H10" s="136"/>
      <c r="I10" s="136"/>
      <c r="J10" s="136"/>
      <c r="L10" s="173"/>
      <c r="M10" s="173"/>
      <c r="N10" s="173"/>
      <c r="O10" s="173"/>
      <c r="P10" s="167" t="s">
        <v>38</v>
      </c>
    </row>
    <row r="11" spans="1:17" ht="20.100000000000001" customHeight="1" x14ac:dyDescent="0.2">
      <c r="A11" s="353" t="s">
        <v>27</v>
      </c>
      <c r="B11" s="321" t="s">
        <v>499</v>
      </c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2"/>
    </row>
    <row r="12" spans="1:17" ht="20.100000000000001" customHeight="1" x14ac:dyDescent="0.2">
      <c r="A12" s="354"/>
      <c r="B12" s="321" t="s">
        <v>517</v>
      </c>
      <c r="C12" s="321"/>
      <c r="D12" s="321"/>
      <c r="E12" s="321"/>
      <c r="F12" s="322"/>
      <c r="G12" s="321" t="s">
        <v>518</v>
      </c>
      <c r="H12" s="321"/>
      <c r="I12" s="321"/>
      <c r="J12" s="321"/>
      <c r="K12" s="322"/>
      <c r="L12" s="321" t="s">
        <v>39</v>
      </c>
      <c r="M12" s="321"/>
      <c r="N12" s="321"/>
      <c r="O12" s="321"/>
      <c r="P12" s="322"/>
    </row>
    <row r="13" spans="1:17" ht="20.100000000000001" customHeight="1" x14ac:dyDescent="0.2">
      <c r="A13" s="344"/>
      <c r="B13" s="237">
        <v>2015</v>
      </c>
      <c r="C13" s="237">
        <v>2016</v>
      </c>
      <c r="D13" s="237">
        <v>2017</v>
      </c>
      <c r="E13" s="237">
        <v>2018</v>
      </c>
      <c r="F13" s="168">
        <v>2019</v>
      </c>
      <c r="G13" s="237">
        <v>2015</v>
      </c>
      <c r="H13" s="237">
        <v>2016</v>
      </c>
      <c r="I13" s="237">
        <v>2017</v>
      </c>
      <c r="J13" s="237">
        <v>2018</v>
      </c>
      <c r="K13" s="181">
        <v>2019</v>
      </c>
      <c r="L13" s="237">
        <v>2015</v>
      </c>
      <c r="M13" s="237">
        <v>2016</v>
      </c>
      <c r="N13" s="237">
        <v>2017</v>
      </c>
      <c r="O13" s="237">
        <v>2018</v>
      </c>
      <c r="P13" s="181">
        <v>2019</v>
      </c>
    </row>
    <row r="14" spans="1:17" ht="20.100000000000001" customHeight="1" x14ac:dyDescent="0.2">
      <c r="A14" s="135" t="s">
        <v>294</v>
      </c>
      <c r="B14" s="273"/>
      <c r="C14" s="273"/>
      <c r="D14" s="273"/>
      <c r="E14" s="273"/>
      <c r="F14" s="78"/>
      <c r="G14" s="273">
        <v>0</v>
      </c>
      <c r="H14" s="273">
        <v>0</v>
      </c>
      <c r="I14" s="273">
        <v>0</v>
      </c>
      <c r="J14" s="273">
        <v>0</v>
      </c>
      <c r="K14" s="78">
        <v>0</v>
      </c>
      <c r="L14" s="277">
        <f t="shared" ref="L14:L15" si="3">B14+G14</f>
        <v>0</v>
      </c>
      <c r="M14" s="277">
        <f t="shared" ref="M14:M15" si="4">C14+H14</f>
        <v>0</v>
      </c>
      <c r="N14" s="277">
        <f t="shared" ref="N14:N15" si="5">D14+I14</f>
        <v>0</v>
      </c>
      <c r="O14" s="277">
        <f t="shared" ref="O14:O15" si="6">E14+J14</f>
        <v>0</v>
      </c>
      <c r="P14" s="177">
        <f t="shared" ref="P14:P15" si="7">F14+K14</f>
        <v>0</v>
      </c>
    </row>
    <row r="15" spans="1:17" ht="20.100000000000001" customHeight="1" x14ac:dyDescent="0.2">
      <c r="A15" s="135" t="s">
        <v>295</v>
      </c>
      <c r="B15" s="262">
        <v>4</v>
      </c>
      <c r="C15" s="262">
        <v>4</v>
      </c>
      <c r="D15" s="262">
        <v>4</v>
      </c>
      <c r="E15" s="262">
        <v>31</v>
      </c>
      <c r="F15" s="262">
        <v>32</v>
      </c>
      <c r="G15" s="273">
        <v>0</v>
      </c>
      <c r="H15" s="273">
        <v>0</v>
      </c>
      <c r="I15" s="273">
        <v>0</v>
      </c>
      <c r="J15" s="273">
        <v>0</v>
      </c>
      <c r="K15" s="78">
        <v>0</v>
      </c>
      <c r="L15" s="277">
        <f t="shared" si="3"/>
        <v>4</v>
      </c>
      <c r="M15" s="277">
        <f t="shared" si="4"/>
        <v>4</v>
      </c>
      <c r="N15" s="277">
        <f t="shared" si="5"/>
        <v>4</v>
      </c>
      <c r="O15" s="277">
        <f t="shared" si="6"/>
        <v>31</v>
      </c>
      <c r="P15" s="277">
        <f t="shared" si="7"/>
        <v>32</v>
      </c>
    </row>
    <row r="16" spans="1:17" ht="20.100000000000001" customHeight="1" x14ac:dyDescent="0.2">
      <c r="A16" s="168" t="s">
        <v>39</v>
      </c>
      <c r="B16" s="243">
        <f t="shared" ref="B16:E16" si="8">SUM(B14:B15)</f>
        <v>4</v>
      </c>
      <c r="C16" s="243">
        <f t="shared" si="8"/>
        <v>4</v>
      </c>
      <c r="D16" s="243">
        <f t="shared" si="8"/>
        <v>4</v>
      </c>
      <c r="E16" s="243">
        <f t="shared" si="8"/>
        <v>31</v>
      </c>
      <c r="F16" s="243">
        <f t="shared" ref="F16:O16" si="9">SUM(F14:F15)</f>
        <v>32</v>
      </c>
      <c r="G16" s="243">
        <f t="shared" si="9"/>
        <v>0</v>
      </c>
      <c r="H16" s="243">
        <f t="shared" si="9"/>
        <v>0</v>
      </c>
      <c r="I16" s="243">
        <f t="shared" si="9"/>
        <v>0</v>
      </c>
      <c r="J16" s="243">
        <f t="shared" ref="J16" si="10">SUM(J14:J15)</f>
        <v>0</v>
      </c>
      <c r="K16" s="243">
        <f t="shared" si="9"/>
        <v>0</v>
      </c>
      <c r="L16" s="243">
        <f t="shared" si="9"/>
        <v>4</v>
      </c>
      <c r="M16" s="243">
        <f t="shared" si="9"/>
        <v>4</v>
      </c>
      <c r="N16" s="243">
        <f t="shared" si="9"/>
        <v>4</v>
      </c>
      <c r="O16" s="243">
        <f t="shared" si="9"/>
        <v>31</v>
      </c>
      <c r="P16" s="243">
        <f t="shared" ref="P16" si="11">SUM(P14:P15)</f>
        <v>32</v>
      </c>
    </row>
    <row r="18" spans="1:6" ht="20.100000000000001" customHeight="1" x14ac:dyDescent="0.2">
      <c r="A18" s="352"/>
      <c r="B18" s="352"/>
      <c r="C18" s="352"/>
      <c r="D18" s="352"/>
      <c r="E18" s="352"/>
      <c r="F18" s="352"/>
    </row>
  </sheetData>
  <sheetProtection selectLockedCells="1"/>
  <mergeCells count="9">
    <mergeCell ref="B3:F3"/>
    <mergeCell ref="G3:K3"/>
    <mergeCell ref="B11:P11"/>
    <mergeCell ref="A3:A4"/>
    <mergeCell ref="A18:F18"/>
    <mergeCell ref="B12:F12"/>
    <mergeCell ref="G12:K12"/>
    <mergeCell ref="A11:A13"/>
    <mergeCell ref="L12:P12"/>
  </mergeCells>
  <phoneticPr fontId="0" type="noConversion"/>
  <conditionalFormatting sqref="F14 K14:K15 F5:F6 B13:B15 B4:B6 G4:G6 G13:G15 L13:L15">
    <cfRule type="cellIs" dxfId="77" priority="76" stopIfTrue="1" operator="equal">
      <formula>0</formula>
    </cfRule>
  </conditionalFormatting>
  <conditionalFormatting sqref="P14:P15">
    <cfRule type="cellIs" dxfId="76" priority="83" stopIfTrue="1" operator="equal">
      <formula>0</formula>
    </cfRule>
  </conditionalFormatting>
  <conditionalFormatting sqref="F4">
    <cfRule type="cellIs" dxfId="75" priority="82" stopIfTrue="1" operator="equal">
      <formula>0</formula>
    </cfRule>
  </conditionalFormatting>
  <conditionalFormatting sqref="F13">
    <cfRule type="cellIs" dxfId="74" priority="80" stopIfTrue="1" operator="equal">
      <formula>0</formula>
    </cfRule>
  </conditionalFormatting>
  <conditionalFormatting sqref="K5:K6">
    <cfRule type="cellIs" dxfId="73" priority="77" stopIfTrue="1" operator="equal">
      <formula>0</formula>
    </cfRule>
  </conditionalFormatting>
  <conditionalFormatting sqref="K4">
    <cfRule type="cellIs" dxfId="72" priority="75" stopIfTrue="1" operator="equal">
      <formula>0</formula>
    </cfRule>
  </conditionalFormatting>
  <conditionalFormatting sqref="K13">
    <cfRule type="cellIs" dxfId="71" priority="72" stopIfTrue="1" operator="equal">
      <formula>0</formula>
    </cfRule>
  </conditionalFormatting>
  <conditionalFormatting sqref="P13">
    <cfRule type="cellIs" dxfId="70" priority="71" stopIfTrue="1" operator="equal">
      <formula>0</formula>
    </cfRule>
  </conditionalFormatting>
  <conditionalFormatting sqref="C4">
    <cfRule type="cellIs" dxfId="69" priority="70" stopIfTrue="1" operator="equal">
      <formula>0</formula>
    </cfRule>
  </conditionalFormatting>
  <conditionalFormatting sqref="C5:C6">
    <cfRule type="cellIs" dxfId="68" priority="69" stopIfTrue="1" operator="equal">
      <formula>0</formula>
    </cfRule>
  </conditionalFormatting>
  <conditionalFormatting sqref="N13">
    <cfRule type="cellIs" dxfId="67" priority="51" stopIfTrue="1" operator="equal">
      <formula>0</formula>
    </cfRule>
  </conditionalFormatting>
  <conditionalFormatting sqref="D4">
    <cfRule type="cellIs" dxfId="66" priority="68" stopIfTrue="1" operator="equal">
      <formula>0</formula>
    </cfRule>
  </conditionalFormatting>
  <conditionalFormatting sqref="D5:D6">
    <cfRule type="cellIs" dxfId="65" priority="67" stopIfTrue="1" operator="equal">
      <formula>0</formula>
    </cfRule>
  </conditionalFormatting>
  <conditionalFormatting sqref="H5:H6">
    <cfRule type="cellIs" dxfId="64" priority="66" stopIfTrue="1" operator="equal">
      <formula>0</formula>
    </cfRule>
  </conditionalFormatting>
  <conditionalFormatting sqref="H4">
    <cfRule type="cellIs" dxfId="63" priority="65" stopIfTrue="1" operator="equal">
      <formula>0</formula>
    </cfRule>
  </conditionalFormatting>
  <conditionalFormatting sqref="I5:I6">
    <cfRule type="cellIs" dxfId="62" priority="64" stopIfTrue="1" operator="equal">
      <formula>0</formula>
    </cfRule>
  </conditionalFormatting>
  <conditionalFormatting sqref="I4">
    <cfRule type="cellIs" dxfId="61" priority="63" stopIfTrue="1" operator="equal">
      <formula>0</formula>
    </cfRule>
  </conditionalFormatting>
  <conditionalFormatting sqref="C14">
    <cfRule type="cellIs" dxfId="60" priority="61" stopIfTrue="1" operator="equal">
      <formula>0</formula>
    </cfRule>
  </conditionalFormatting>
  <conditionalFormatting sqref="C13">
    <cfRule type="cellIs" dxfId="59" priority="62" stopIfTrue="1" operator="equal">
      <formula>0</formula>
    </cfRule>
  </conditionalFormatting>
  <conditionalFormatting sqref="D14">
    <cfRule type="cellIs" dxfId="58" priority="59" stopIfTrue="1" operator="equal">
      <formula>0</formula>
    </cfRule>
  </conditionalFormatting>
  <conditionalFormatting sqref="D13">
    <cfRule type="cellIs" dxfId="57" priority="60" stopIfTrue="1" operator="equal">
      <formula>0</formula>
    </cfRule>
  </conditionalFormatting>
  <conditionalFormatting sqref="H14:H15">
    <cfRule type="cellIs" dxfId="56" priority="58" stopIfTrue="1" operator="equal">
      <formula>0</formula>
    </cfRule>
  </conditionalFormatting>
  <conditionalFormatting sqref="H13">
    <cfRule type="cellIs" dxfId="55" priority="57" stopIfTrue="1" operator="equal">
      <formula>0</formula>
    </cfRule>
  </conditionalFormatting>
  <conditionalFormatting sqref="I14:I15">
    <cfRule type="cellIs" dxfId="54" priority="56" stopIfTrue="1" operator="equal">
      <formula>0</formula>
    </cfRule>
  </conditionalFormatting>
  <conditionalFormatting sqref="I13">
    <cfRule type="cellIs" dxfId="53" priority="55" stopIfTrue="1" operator="equal">
      <formula>0</formula>
    </cfRule>
  </conditionalFormatting>
  <conditionalFormatting sqref="M14:M15">
    <cfRule type="cellIs" dxfId="52" priority="54" stopIfTrue="1" operator="equal">
      <formula>0</formula>
    </cfRule>
  </conditionalFormatting>
  <conditionalFormatting sqref="M13">
    <cfRule type="cellIs" dxfId="51" priority="53" stopIfTrue="1" operator="equal">
      <formula>0</formula>
    </cfRule>
  </conditionalFormatting>
  <conditionalFormatting sqref="N14:N15">
    <cfRule type="cellIs" dxfId="50" priority="52" stopIfTrue="1" operator="equal">
      <formula>0</formula>
    </cfRule>
  </conditionalFormatting>
  <conditionalFormatting sqref="E5:E6">
    <cfRule type="cellIs" dxfId="49" priority="49" stopIfTrue="1" operator="equal">
      <formula>0</formula>
    </cfRule>
  </conditionalFormatting>
  <conditionalFormatting sqref="E4">
    <cfRule type="cellIs" dxfId="48" priority="50" stopIfTrue="1" operator="equal">
      <formula>0</formula>
    </cfRule>
  </conditionalFormatting>
  <conditionalFormatting sqref="J5:J6">
    <cfRule type="cellIs" dxfId="47" priority="48" stopIfTrue="1" operator="equal">
      <formula>0</formula>
    </cfRule>
  </conditionalFormatting>
  <conditionalFormatting sqref="J4">
    <cfRule type="cellIs" dxfId="46" priority="47" stopIfTrue="1" operator="equal">
      <formula>0</formula>
    </cfRule>
  </conditionalFormatting>
  <conditionalFormatting sqref="E14">
    <cfRule type="cellIs" dxfId="45" priority="45" stopIfTrue="1" operator="equal">
      <formula>0</formula>
    </cfRule>
  </conditionalFormatting>
  <conditionalFormatting sqref="E13">
    <cfRule type="cellIs" dxfId="44" priority="46" stopIfTrue="1" operator="equal">
      <formula>0</formula>
    </cfRule>
  </conditionalFormatting>
  <conditionalFormatting sqref="J14:J15">
    <cfRule type="cellIs" dxfId="43" priority="44" stopIfTrue="1" operator="equal">
      <formula>0</formula>
    </cfRule>
  </conditionalFormatting>
  <conditionalFormatting sqref="J13">
    <cfRule type="cellIs" dxfId="42" priority="43" stopIfTrue="1" operator="equal">
      <formula>0</formula>
    </cfRule>
  </conditionalFormatting>
  <conditionalFormatting sqref="O14:O15">
    <cfRule type="cellIs" dxfId="41" priority="42" stopIfTrue="1" operator="equal">
      <formula>0</formula>
    </cfRule>
  </conditionalFormatting>
  <conditionalFormatting sqref="O13">
    <cfRule type="cellIs" dxfId="40" priority="41" stopIfTrue="1" operator="equal">
      <formula>0</formula>
    </cfRule>
  </conditionalFormatting>
  <conditionalFormatting sqref="E5:E6">
    <cfRule type="cellIs" dxfId="39" priority="39" stopIfTrue="1" operator="equal">
      <formula>0</formula>
    </cfRule>
  </conditionalFormatting>
  <conditionalFormatting sqref="E4">
    <cfRule type="cellIs" dxfId="38" priority="40" stopIfTrue="1" operator="equal">
      <formula>0</formula>
    </cfRule>
  </conditionalFormatting>
  <conditionalFormatting sqref="B4">
    <cfRule type="cellIs" dxfId="37" priority="38" stopIfTrue="1" operator="equal">
      <formula>0</formula>
    </cfRule>
  </conditionalFormatting>
  <conditionalFormatting sqref="B5:B6">
    <cfRule type="cellIs" dxfId="36" priority="37" stopIfTrue="1" operator="equal">
      <formula>0</formula>
    </cfRule>
  </conditionalFormatting>
  <conditionalFormatting sqref="C4">
    <cfRule type="cellIs" dxfId="35" priority="36" stopIfTrue="1" operator="equal">
      <formula>0</formula>
    </cfRule>
  </conditionalFormatting>
  <conditionalFormatting sqref="C5:C6">
    <cfRule type="cellIs" dxfId="34" priority="35" stopIfTrue="1" operator="equal">
      <formula>0</formula>
    </cfRule>
  </conditionalFormatting>
  <conditionalFormatting sqref="D5:D6">
    <cfRule type="cellIs" dxfId="33" priority="33" stopIfTrue="1" operator="equal">
      <formula>0</formula>
    </cfRule>
  </conditionalFormatting>
  <conditionalFormatting sqref="D4">
    <cfRule type="cellIs" dxfId="32" priority="34" stopIfTrue="1" operator="equal">
      <formula>0</formula>
    </cfRule>
  </conditionalFormatting>
  <conditionalFormatting sqref="J5:J6">
    <cfRule type="cellIs" dxfId="31" priority="32" stopIfTrue="1" operator="equal">
      <formula>0</formula>
    </cfRule>
  </conditionalFormatting>
  <conditionalFormatting sqref="J4">
    <cfRule type="cellIs" dxfId="30" priority="31" stopIfTrue="1" operator="equal">
      <formula>0</formula>
    </cfRule>
  </conditionalFormatting>
  <conditionalFormatting sqref="G5:G6">
    <cfRule type="cellIs" dxfId="29" priority="30" stopIfTrue="1" operator="equal">
      <formula>0</formula>
    </cfRule>
  </conditionalFormatting>
  <conditionalFormatting sqref="G4">
    <cfRule type="cellIs" dxfId="28" priority="29" stopIfTrue="1" operator="equal">
      <formula>0</formula>
    </cfRule>
  </conditionalFormatting>
  <conditionalFormatting sqref="H5:H6">
    <cfRule type="cellIs" dxfId="27" priority="28" stopIfTrue="1" operator="equal">
      <formula>0</formula>
    </cfRule>
  </conditionalFormatting>
  <conditionalFormatting sqref="H4">
    <cfRule type="cellIs" dxfId="26" priority="27" stopIfTrue="1" operator="equal">
      <formula>0</formula>
    </cfRule>
  </conditionalFormatting>
  <conditionalFormatting sqref="I5:I6">
    <cfRule type="cellIs" dxfId="25" priority="26" stopIfTrue="1" operator="equal">
      <formula>0</formula>
    </cfRule>
  </conditionalFormatting>
  <conditionalFormatting sqref="I4">
    <cfRule type="cellIs" dxfId="24" priority="25" stopIfTrue="1" operator="equal">
      <formula>0</formula>
    </cfRule>
  </conditionalFormatting>
  <conditionalFormatting sqref="E14">
    <cfRule type="cellIs" dxfId="23" priority="23" stopIfTrue="1" operator="equal">
      <formula>0</formula>
    </cfRule>
  </conditionalFormatting>
  <conditionalFormatting sqref="E13">
    <cfRule type="cellIs" dxfId="22" priority="24" stopIfTrue="1" operator="equal">
      <formula>0</formula>
    </cfRule>
  </conditionalFormatting>
  <conditionalFormatting sqref="B14">
    <cfRule type="cellIs" dxfId="21" priority="21" stopIfTrue="1" operator="equal">
      <formula>0</formula>
    </cfRule>
  </conditionalFormatting>
  <conditionalFormatting sqref="B13">
    <cfRule type="cellIs" dxfId="20" priority="22" stopIfTrue="1" operator="equal">
      <formula>0</formula>
    </cfRule>
  </conditionalFormatting>
  <conditionalFormatting sqref="C14">
    <cfRule type="cellIs" dxfId="19" priority="19" stopIfTrue="1" operator="equal">
      <formula>0</formula>
    </cfRule>
  </conditionalFormatting>
  <conditionalFormatting sqref="C13">
    <cfRule type="cellIs" dxfId="18" priority="20" stopIfTrue="1" operator="equal">
      <formula>0</formula>
    </cfRule>
  </conditionalFormatting>
  <conditionalFormatting sqref="D14">
    <cfRule type="cellIs" dxfId="17" priority="17" stopIfTrue="1" operator="equal">
      <formula>0</formula>
    </cfRule>
  </conditionalFormatting>
  <conditionalFormatting sqref="D13">
    <cfRule type="cellIs" dxfId="16" priority="18" stopIfTrue="1" operator="equal">
      <formula>0</formula>
    </cfRule>
  </conditionalFormatting>
  <conditionalFormatting sqref="J14:J15">
    <cfRule type="cellIs" dxfId="15" priority="16" stopIfTrue="1" operator="equal">
      <formula>0</formula>
    </cfRule>
  </conditionalFormatting>
  <conditionalFormatting sqref="J13">
    <cfRule type="cellIs" dxfId="14" priority="15" stopIfTrue="1" operator="equal">
      <formula>0</formula>
    </cfRule>
  </conditionalFormatting>
  <conditionalFormatting sqref="G14:G15">
    <cfRule type="cellIs" dxfId="13" priority="14" stopIfTrue="1" operator="equal">
      <formula>0</formula>
    </cfRule>
  </conditionalFormatting>
  <conditionalFormatting sqref="G13">
    <cfRule type="cellIs" dxfId="12" priority="13" stopIfTrue="1" operator="equal">
      <formula>0</formula>
    </cfRule>
  </conditionalFormatting>
  <conditionalFormatting sqref="H14:H15">
    <cfRule type="cellIs" dxfId="11" priority="12" stopIfTrue="1" operator="equal">
      <formula>0</formula>
    </cfRule>
  </conditionalFormatting>
  <conditionalFormatting sqref="H13">
    <cfRule type="cellIs" dxfId="10" priority="11" stopIfTrue="1" operator="equal">
      <formula>0</formula>
    </cfRule>
  </conditionalFormatting>
  <conditionalFormatting sqref="I14:I15">
    <cfRule type="cellIs" dxfId="9" priority="10" stopIfTrue="1" operator="equal">
      <formula>0</formula>
    </cfRule>
  </conditionalFormatting>
  <conditionalFormatting sqref="I13">
    <cfRule type="cellIs" dxfId="8" priority="9" stopIfTrue="1" operator="equal">
      <formula>0</formula>
    </cfRule>
  </conditionalFormatting>
  <conditionalFormatting sqref="O14:O15">
    <cfRule type="cellIs" dxfId="7" priority="8" stopIfTrue="1" operator="equal">
      <formula>0</formula>
    </cfRule>
  </conditionalFormatting>
  <conditionalFormatting sqref="O13">
    <cfRule type="cellIs" dxfId="6" priority="7" stopIfTrue="1" operator="equal">
      <formula>0</formula>
    </cfRule>
  </conditionalFormatting>
  <conditionalFormatting sqref="M13">
    <cfRule type="cellIs" dxfId="5" priority="3" stopIfTrue="1" operator="equal">
      <formula>0</formula>
    </cfRule>
  </conditionalFormatting>
  <conditionalFormatting sqref="L14:L15">
    <cfRule type="cellIs" dxfId="4" priority="6" stopIfTrue="1" operator="equal">
      <formula>0</formula>
    </cfRule>
  </conditionalFormatting>
  <conditionalFormatting sqref="L13">
    <cfRule type="cellIs" dxfId="3" priority="5" stopIfTrue="1" operator="equal">
      <formula>0</formula>
    </cfRule>
  </conditionalFormatting>
  <conditionalFormatting sqref="M14:M15">
    <cfRule type="cellIs" dxfId="2" priority="4" stopIfTrue="1" operator="equal">
      <formula>0</formula>
    </cfRule>
  </conditionalFormatting>
  <conditionalFormatting sqref="N14:N15">
    <cfRule type="cellIs" dxfId="1" priority="2" stopIfTrue="1" operator="equal">
      <formula>0</formula>
    </cfRule>
  </conditionalFormatting>
  <conditionalFormatting sqref="N13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1"/>
  <sheetViews>
    <sheetView showGridLines="0" view="pageBreakPreview" zoomScaleNormal="100" zoomScaleSheetLayoutView="100" workbookViewId="0">
      <pane ySplit="4" topLeftCell="A5" activePane="bottomLeft" state="frozen"/>
      <selection activeCell="I16" sqref="I16"/>
      <selection pane="bottomLeft" activeCell="R14" sqref="R14"/>
    </sheetView>
  </sheetViews>
  <sheetFormatPr defaultColWidth="9.140625" defaultRowHeight="20.100000000000001" customHeight="1" x14ac:dyDescent="0.2"/>
  <cols>
    <col min="1" max="1" width="32.140625" style="169" customWidth="1"/>
    <col min="2" max="2" width="7.7109375" style="169" customWidth="1"/>
    <col min="3" max="4" width="7.7109375" style="186" customWidth="1"/>
    <col min="5" max="5" width="7.7109375" style="231" customWidth="1"/>
    <col min="6" max="7" width="7.7109375" style="169" customWidth="1"/>
    <col min="8" max="9" width="7.7109375" style="186" customWidth="1"/>
    <col min="10" max="10" width="7.7109375" style="231" customWidth="1"/>
    <col min="11" max="11" width="7.7109375" style="169" customWidth="1"/>
    <col min="12" max="12" width="15.7109375" style="169" customWidth="1"/>
    <col min="13" max="16384" width="9.140625" style="169"/>
  </cols>
  <sheetData>
    <row r="1" spans="1:12" ht="20.100000000000001" customHeight="1" x14ac:dyDescent="0.2">
      <c r="A1" s="361" t="s">
        <v>425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79" t="s">
        <v>308</v>
      </c>
    </row>
    <row r="2" spans="1:12" ht="20.100000000000001" customHeight="1" x14ac:dyDescent="0.2">
      <c r="A2" s="364" t="s">
        <v>307</v>
      </c>
      <c r="B2" s="364"/>
      <c r="C2" s="364"/>
      <c r="D2" s="364"/>
      <c r="E2" s="364"/>
      <c r="F2" s="364"/>
    </row>
    <row r="3" spans="1:12" ht="20.100000000000001" customHeight="1" x14ac:dyDescent="0.2">
      <c r="A3" s="365" t="s">
        <v>40</v>
      </c>
      <c r="B3" s="358" t="s">
        <v>519</v>
      </c>
      <c r="C3" s="358"/>
      <c r="D3" s="358"/>
      <c r="E3" s="358"/>
      <c r="F3" s="359"/>
      <c r="G3" s="356" t="s">
        <v>499</v>
      </c>
      <c r="H3" s="356"/>
      <c r="I3" s="356"/>
      <c r="J3" s="356"/>
      <c r="K3" s="357"/>
      <c r="L3" s="355" t="s">
        <v>41</v>
      </c>
    </row>
    <row r="4" spans="1:12" ht="20.100000000000001" customHeight="1" x14ac:dyDescent="0.2">
      <c r="A4" s="365"/>
      <c r="B4" s="80">
        <v>2015</v>
      </c>
      <c r="C4" s="80">
        <v>2016</v>
      </c>
      <c r="D4" s="80">
        <v>2017</v>
      </c>
      <c r="E4" s="80">
        <v>2018</v>
      </c>
      <c r="F4" s="80">
        <v>2019</v>
      </c>
      <c r="G4" s="80">
        <v>2015</v>
      </c>
      <c r="H4" s="80">
        <v>2016</v>
      </c>
      <c r="I4" s="80">
        <v>2017</v>
      </c>
      <c r="J4" s="80">
        <v>2018</v>
      </c>
      <c r="K4" s="80">
        <v>2019</v>
      </c>
      <c r="L4" s="355"/>
    </row>
    <row r="5" spans="1:12" ht="20.100000000000001" customHeight="1" x14ac:dyDescent="0.2">
      <c r="A5" s="137" t="s">
        <v>42</v>
      </c>
      <c r="B5" s="298">
        <v>159.30000000000001</v>
      </c>
      <c r="C5" s="298">
        <v>198.1</v>
      </c>
      <c r="D5" s="298">
        <v>200</v>
      </c>
      <c r="E5" s="298">
        <v>172</v>
      </c>
      <c r="F5" s="298">
        <v>180</v>
      </c>
      <c r="G5" s="299">
        <v>25</v>
      </c>
      <c r="H5" s="299">
        <v>27</v>
      </c>
      <c r="I5" s="299">
        <v>27</v>
      </c>
      <c r="J5" s="299">
        <v>26</v>
      </c>
      <c r="K5" s="299">
        <v>27</v>
      </c>
      <c r="L5" s="138" t="s">
        <v>43</v>
      </c>
    </row>
    <row r="6" spans="1:12" ht="20.100000000000001" customHeight="1" x14ac:dyDescent="0.2">
      <c r="A6" s="137" t="s">
        <v>44</v>
      </c>
      <c r="B6" s="298">
        <v>119.3</v>
      </c>
      <c r="C6" s="298">
        <v>326.89999999999998</v>
      </c>
      <c r="D6" s="298">
        <v>265.3</v>
      </c>
      <c r="E6" s="298">
        <v>246.7</v>
      </c>
      <c r="F6" s="298">
        <v>94</v>
      </c>
      <c r="G6" s="299">
        <v>5</v>
      </c>
      <c r="H6" s="299">
        <v>14</v>
      </c>
      <c r="I6" s="299">
        <v>14</v>
      </c>
      <c r="J6" s="299">
        <v>14</v>
      </c>
      <c r="K6" s="299">
        <v>6</v>
      </c>
      <c r="L6" s="138" t="s">
        <v>45</v>
      </c>
    </row>
    <row r="7" spans="1:12" ht="20.100000000000001" customHeight="1" x14ac:dyDescent="0.2">
      <c r="A7" s="137" t="s">
        <v>375</v>
      </c>
      <c r="B7" s="298">
        <v>0</v>
      </c>
      <c r="C7" s="298">
        <v>0</v>
      </c>
      <c r="D7" s="298">
        <v>0</v>
      </c>
      <c r="E7" s="298">
        <v>0</v>
      </c>
      <c r="F7" s="298">
        <v>0</v>
      </c>
      <c r="G7" s="299">
        <v>0</v>
      </c>
      <c r="H7" s="299">
        <v>0</v>
      </c>
      <c r="I7" s="299">
        <v>0</v>
      </c>
      <c r="J7" s="299">
        <v>0</v>
      </c>
      <c r="K7" s="299">
        <v>0</v>
      </c>
      <c r="L7" s="99" t="s">
        <v>376</v>
      </c>
    </row>
    <row r="8" spans="1:12" ht="20.100000000000001" customHeight="1" x14ac:dyDescent="0.2">
      <c r="A8" s="137" t="s">
        <v>46</v>
      </c>
      <c r="B8" s="298">
        <v>107.4</v>
      </c>
      <c r="C8" s="298">
        <v>173</v>
      </c>
      <c r="D8" s="298">
        <v>99</v>
      </c>
      <c r="E8" s="298">
        <v>130.30000000000001</v>
      </c>
      <c r="F8" s="298">
        <v>134.69999999999999</v>
      </c>
      <c r="G8" s="299">
        <v>22</v>
      </c>
      <c r="H8" s="299">
        <v>20</v>
      </c>
      <c r="I8" s="299">
        <v>17</v>
      </c>
      <c r="J8" s="299">
        <v>17</v>
      </c>
      <c r="K8" s="299">
        <v>16</v>
      </c>
      <c r="L8" s="138" t="s">
        <v>47</v>
      </c>
    </row>
    <row r="9" spans="1:12" ht="20.100000000000001" customHeight="1" x14ac:dyDescent="0.2">
      <c r="A9" s="137" t="s">
        <v>48</v>
      </c>
      <c r="B9" s="298">
        <v>57.6</v>
      </c>
      <c r="C9" s="298">
        <v>53.6</v>
      </c>
      <c r="D9" s="298">
        <v>80.099999999999994</v>
      </c>
      <c r="E9" s="298">
        <v>84.9</v>
      </c>
      <c r="F9" s="298">
        <v>72.099999999999994</v>
      </c>
      <c r="G9" s="299">
        <v>5</v>
      </c>
      <c r="H9" s="299">
        <v>5</v>
      </c>
      <c r="I9" s="299">
        <v>5</v>
      </c>
      <c r="J9" s="299">
        <v>6</v>
      </c>
      <c r="K9" s="299">
        <v>5</v>
      </c>
      <c r="L9" s="138" t="s">
        <v>43</v>
      </c>
    </row>
    <row r="10" spans="1:12" ht="20.100000000000001" customHeight="1" x14ac:dyDescent="0.2">
      <c r="A10" s="137" t="s">
        <v>49</v>
      </c>
      <c r="B10" s="298">
        <v>125</v>
      </c>
      <c r="C10" s="298">
        <v>182</v>
      </c>
      <c r="D10" s="298">
        <v>0.4</v>
      </c>
      <c r="E10" s="298">
        <v>142</v>
      </c>
      <c r="F10" s="298">
        <v>73</v>
      </c>
      <c r="G10" s="299">
        <v>4</v>
      </c>
      <c r="H10" s="299">
        <v>7</v>
      </c>
      <c r="I10" s="299">
        <v>3</v>
      </c>
      <c r="J10" s="299">
        <v>3</v>
      </c>
      <c r="K10" s="299">
        <v>3</v>
      </c>
      <c r="L10" s="138" t="s">
        <v>45</v>
      </c>
    </row>
    <row r="11" spans="1:12" ht="20.100000000000001" customHeight="1" x14ac:dyDescent="0.2">
      <c r="A11" s="137" t="s">
        <v>50</v>
      </c>
      <c r="B11" s="298">
        <v>17.8</v>
      </c>
      <c r="C11" s="298">
        <v>77.3</v>
      </c>
      <c r="D11" s="298">
        <v>42.2</v>
      </c>
      <c r="E11" s="298">
        <v>57.4</v>
      </c>
      <c r="F11" s="298">
        <v>30.9</v>
      </c>
      <c r="G11" s="299">
        <v>3</v>
      </c>
      <c r="H11" s="299">
        <v>8</v>
      </c>
      <c r="I11" s="299">
        <v>5</v>
      </c>
      <c r="J11" s="299">
        <v>5</v>
      </c>
      <c r="K11" s="299">
        <v>5</v>
      </c>
      <c r="L11" s="138" t="s">
        <v>51</v>
      </c>
    </row>
    <row r="12" spans="1:12" ht="20.100000000000001" customHeight="1" x14ac:dyDescent="0.2">
      <c r="A12" s="137" t="s">
        <v>52</v>
      </c>
      <c r="B12" s="298">
        <v>23.9</v>
      </c>
      <c r="C12" s="298">
        <v>9.4</v>
      </c>
      <c r="D12" s="298">
        <v>57.8</v>
      </c>
      <c r="E12" s="298">
        <v>0</v>
      </c>
      <c r="F12" s="298">
        <v>0</v>
      </c>
      <c r="G12" s="299">
        <v>2</v>
      </c>
      <c r="H12" s="299">
        <v>6</v>
      </c>
      <c r="I12" s="299">
        <v>12</v>
      </c>
      <c r="J12" s="299">
        <v>4</v>
      </c>
      <c r="K12" s="299">
        <v>0</v>
      </c>
      <c r="L12" s="138" t="s">
        <v>43</v>
      </c>
    </row>
    <row r="13" spans="1:12" ht="20.100000000000001" customHeight="1" x14ac:dyDescent="0.2">
      <c r="A13" s="137" t="s">
        <v>53</v>
      </c>
      <c r="B13" s="298">
        <v>3.2</v>
      </c>
      <c r="C13" s="298">
        <v>1</v>
      </c>
      <c r="D13" s="298">
        <v>0</v>
      </c>
      <c r="E13" s="298">
        <v>0</v>
      </c>
      <c r="F13" s="298">
        <v>1</v>
      </c>
      <c r="G13" s="299">
        <v>5</v>
      </c>
      <c r="H13" s="299">
        <v>5</v>
      </c>
      <c r="I13" s="299">
        <v>0</v>
      </c>
      <c r="J13" s="299">
        <v>0</v>
      </c>
      <c r="K13" s="299">
        <v>2</v>
      </c>
      <c r="L13" s="138" t="s">
        <v>43</v>
      </c>
    </row>
    <row r="14" spans="1:12" ht="20.100000000000001" customHeight="1" x14ac:dyDescent="0.2">
      <c r="A14" s="137" t="s">
        <v>54</v>
      </c>
      <c r="B14" s="298">
        <v>92</v>
      </c>
      <c r="C14" s="298">
        <v>114</v>
      </c>
      <c r="D14" s="298">
        <v>176</v>
      </c>
      <c r="E14" s="298">
        <v>116</v>
      </c>
      <c r="F14" s="298">
        <v>145.9</v>
      </c>
      <c r="G14" s="299">
        <v>6</v>
      </c>
      <c r="H14" s="299">
        <v>6</v>
      </c>
      <c r="I14" s="299">
        <v>6</v>
      </c>
      <c r="J14" s="299">
        <v>6</v>
      </c>
      <c r="K14" s="299">
        <v>6</v>
      </c>
      <c r="L14" s="138" t="s">
        <v>43</v>
      </c>
    </row>
    <row r="15" spans="1:12" ht="20.100000000000001" customHeight="1" x14ac:dyDescent="0.2">
      <c r="A15" s="137" t="s">
        <v>56</v>
      </c>
      <c r="B15" s="298">
        <v>0</v>
      </c>
      <c r="C15" s="298">
        <v>0</v>
      </c>
      <c r="D15" s="298">
        <v>0</v>
      </c>
      <c r="E15" s="298">
        <v>0</v>
      </c>
      <c r="F15" s="298">
        <v>0</v>
      </c>
      <c r="G15" s="299">
        <v>0</v>
      </c>
      <c r="H15" s="299">
        <v>0</v>
      </c>
      <c r="I15" s="299">
        <v>0</v>
      </c>
      <c r="J15" s="299">
        <v>0</v>
      </c>
      <c r="K15" s="299">
        <v>0</v>
      </c>
      <c r="L15" s="138" t="s">
        <v>57</v>
      </c>
    </row>
    <row r="16" spans="1:12" ht="20.100000000000001" customHeight="1" x14ac:dyDescent="0.2">
      <c r="A16" s="137" t="s">
        <v>58</v>
      </c>
      <c r="B16" s="298">
        <v>12.7</v>
      </c>
      <c r="C16" s="298">
        <v>21.5</v>
      </c>
      <c r="D16" s="298">
        <v>18.2</v>
      </c>
      <c r="E16" s="298">
        <v>19.7</v>
      </c>
      <c r="F16" s="298">
        <v>27.9</v>
      </c>
      <c r="G16" s="299">
        <v>3</v>
      </c>
      <c r="H16" s="299">
        <v>3</v>
      </c>
      <c r="I16" s="299">
        <v>3</v>
      </c>
      <c r="J16" s="299">
        <v>3</v>
      </c>
      <c r="K16" s="299">
        <v>3</v>
      </c>
      <c r="L16" s="138" t="s">
        <v>43</v>
      </c>
    </row>
    <row r="17" spans="1:12" ht="20.100000000000001" customHeight="1" x14ac:dyDescent="0.2">
      <c r="A17" s="137" t="s">
        <v>59</v>
      </c>
      <c r="B17" s="298">
        <v>374</v>
      </c>
      <c r="C17" s="298">
        <v>403</v>
      </c>
      <c r="D17" s="298">
        <v>397</v>
      </c>
      <c r="E17" s="298">
        <v>397</v>
      </c>
      <c r="F17" s="298">
        <v>415</v>
      </c>
      <c r="G17" s="299">
        <v>9</v>
      </c>
      <c r="H17" s="299">
        <v>12</v>
      </c>
      <c r="I17" s="299">
        <v>17</v>
      </c>
      <c r="J17" s="299">
        <v>17</v>
      </c>
      <c r="K17" s="299">
        <v>18</v>
      </c>
      <c r="L17" s="138" t="s">
        <v>60</v>
      </c>
    </row>
    <row r="18" spans="1:12" ht="20.100000000000001" customHeight="1" x14ac:dyDescent="0.2">
      <c r="A18" s="137" t="s">
        <v>61</v>
      </c>
      <c r="B18" s="298">
        <v>27.2</v>
      </c>
      <c r="C18" s="298">
        <v>6.4</v>
      </c>
      <c r="D18" s="298">
        <v>0.3</v>
      </c>
      <c r="E18" s="298">
        <v>20.100000000000001</v>
      </c>
      <c r="F18" s="298">
        <v>2.6</v>
      </c>
      <c r="G18" s="299">
        <v>2</v>
      </c>
      <c r="H18" s="299">
        <v>2</v>
      </c>
      <c r="I18" s="299">
        <v>2</v>
      </c>
      <c r="J18" s="299">
        <v>2</v>
      </c>
      <c r="K18" s="299">
        <v>2</v>
      </c>
      <c r="L18" s="138" t="s">
        <v>45</v>
      </c>
    </row>
    <row r="19" spans="1:12" ht="20.100000000000001" customHeight="1" x14ac:dyDescent="0.2">
      <c r="A19" s="137" t="s">
        <v>377</v>
      </c>
      <c r="B19" s="298">
        <v>0</v>
      </c>
      <c r="C19" s="298">
        <v>0</v>
      </c>
      <c r="D19" s="298">
        <v>0</v>
      </c>
      <c r="E19" s="298">
        <v>0</v>
      </c>
      <c r="F19" s="298">
        <v>0</v>
      </c>
      <c r="G19" s="299">
        <v>0</v>
      </c>
      <c r="H19" s="299">
        <v>0</v>
      </c>
      <c r="I19" s="299">
        <v>0</v>
      </c>
      <c r="J19" s="299">
        <v>7</v>
      </c>
      <c r="K19" s="299">
        <v>0</v>
      </c>
      <c r="L19" s="138" t="s">
        <v>332</v>
      </c>
    </row>
    <row r="20" spans="1:12" ht="20.100000000000001" customHeight="1" x14ac:dyDescent="0.2">
      <c r="A20" s="137" t="s">
        <v>62</v>
      </c>
      <c r="B20" s="298">
        <v>0</v>
      </c>
      <c r="C20" s="298">
        <v>0</v>
      </c>
      <c r="D20" s="298">
        <v>0</v>
      </c>
      <c r="E20" s="298">
        <v>0</v>
      </c>
      <c r="F20" s="298">
        <v>0</v>
      </c>
      <c r="G20" s="299">
        <v>0</v>
      </c>
      <c r="H20" s="299">
        <v>0</v>
      </c>
      <c r="I20" s="299">
        <v>0</v>
      </c>
      <c r="J20" s="299">
        <v>0</v>
      </c>
      <c r="K20" s="299">
        <v>0</v>
      </c>
      <c r="L20" s="138" t="s">
        <v>332</v>
      </c>
    </row>
    <row r="21" spans="1:12" ht="20.100000000000001" customHeight="1" x14ac:dyDescent="0.2">
      <c r="A21" s="137" t="s">
        <v>63</v>
      </c>
      <c r="B21" s="298">
        <v>50.2</v>
      </c>
      <c r="C21" s="298">
        <v>60.8</v>
      </c>
      <c r="D21" s="298">
        <v>52.5</v>
      </c>
      <c r="E21" s="298">
        <v>62.3</v>
      </c>
      <c r="F21" s="298">
        <v>44.8</v>
      </c>
      <c r="G21" s="299">
        <v>9</v>
      </c>
      <c r="H21" s="299">
        <v>8</v>
      </c>
      <c r="I21" s="299">
        <v>10</v>
      </c>
      <c r="J21" s="299">
        <v>7</v>
      </c>
      <c r="K21" s="299">
        <v>5</v>
      </c>
      <c r="L21" s="138" t="s">
        <v>45</v>
      </c>
    </row>
    <row r="22" spans="1:12" ht="20.100000000000001" customHeight="1" x14ac:dyDescent="0.2">
      <c r="A22" s="137" t="s">
        <v>64</v>
      </c>
      <c r="B22" s="298">
        <v>514</v>
      </c>
      <c r="C22" s="298">
        <v>733</v>
      </c>
      <c r="D22" s="298">
        <v>545</v>
      </c>
      <c r="E22" s="298">
        <v>518</v>
      </c>
      <c r="F22" s="298">
        <v>1055</v>
      </c>
      <c r="G22" s="299">
        <v>18</v>
      </c>
      <c r="H22" s="299">
        <v>20</v>
      </c>
      <c r="I22" s="299">
        <v>20</v>
      </c>
      <c r="J22" s="299">
        <v>21</v>
      </c>
      <c r="K22" s="299">
        <v>24</v>
      </c>
      <c r="L22" s="138" t="s">
        <v>60</v>
      </c>
    </row>
    <row r="23" spans="1:12" ht="20.100000000000001" customHeight="1" x14ac:dyDescent="0.2">
      <c r="A23" s="137" t="s">
        <v>65</v>
      </c>
      <c r="B23" s="298">
        <v>772</v>
      </c>
      <c r="C23" s="298">
        <v>678</v>
      </c>
      <c r="D23" s="298">
        <v>729</v>
      </c>
      <c r="E23" s="298">
        <v>719</v>
      </c>
      <c r="F23" s="298">
        <v>612</v>
      </c>
      <c r="G23" s="299">
        <v>18</v>
      </c>
      <c r="H23" s="299">
        <v>23</v>
      </c>
      <c r="I23" s="299">
        <v>23</v>
      </c>
      <c r="J23" s="299">
        <v>23</v>
      </c>
      <c r="K23" s="299">
        <v>21</v>
      </c>
      <c r="L23" s="138" t="s">
        <v>43</v>
      </c>
    </row>
    <row r="24" spans="1:12" ht="20.100000000000001" customHeight="1" x14ac:dyDescent="0.2">
      <c r="A24" s="137" t="s">
        <v>225</v>
      </c>
      <c r="B24" s="298">
        <v>221</v>
      </c>
      <c r="C24" s="298">
        <v>131</v>
      </c>
      <c r="D24" s="298">
        <v>195</v>
      </c>
      <c r="E24" s="298">
        <v>151</v>
      </c>
      <c r="F24" s="298">
        <v>128</v>
      </c>
      <c r="G24" s="299">
        <v>10</v>
      </c>
      <c r="H24" s="299">
        <v>6</v>
      </c>
      <c r="I24" s="299">
        <v>6</v>
      </c>
      <c r="J24" s="299">
        <v>8</v>
      </c>
      <c r="K24" s="299">
        <v>8</v>
      </c>
      <c r="L24" s="138" t="s">
        <v>226</v>
      </c>
    </row>
    <row r="25" spans="1:12" ht="20.100000000000001" customHeight="1" x14ac:dyDescent="0.2">
      <c r="A25" s="190" t="s">
        <v>235</v>
      </c>
      <c r="B25" s="301"/>
      <c r="C25" s="301"/>
      <c r="D25" s="301"/>
      <c r="E25" s="301"/>
      <c r="F25" s="302"/>
      <c r="G25" s="301"/>
      <c r="H25" s="301"/>
      <c r="I25" s="301"/>
      <c r="J25" s="301"/>
      <c r="K25" s="302"/>
      <c r="L25" s="194"/>
    </row>
    <row r="26" spans="1:12" ht="25.5" customHeight="1" x14ac:dyDescent="0.2">
      <c r="A26" s="139" t="s">
        <v>378</v>
      </c>
      <c r="B26" s="298">
        <v>0</v>
      </c>
      <c r="C26" s="298">
        <v>0.2</v>
      </c>
      <c r="D26" s="298">
        <v>0</v>
      </c>
      <c r="E26" s="298">
        <v>0.6</v>
      </c>
      <c r="F26" s="298">
        <v>1.5</v>
      </c>
      <c r="G26" s="299">
        <v>0</v>
      </c>
      <c r="H26" s="299">
        <v>4</v>
      </c>
      <c r="I26" s="299">
        <v>0</v>
      </c>
      <c r="J26" s="299">
        <v>2</v>
      </c>
      <c r="K26" s="299">
        <v>3</v>
      </c>
      <c r="L26" s="140" t="s">
        <v>45</v>
      </c>
    </row>
    <row r="27" spans="1:12" s="208" customFormat="1" ht="25.5" customHeight="1" x14ac:dyDescent="0.2">
      <c r="A27" s="141" t="s">
        <v>477</v>
      </c>
      <c r="B27" s="298"/>
      <c r="C27" s="298">
        <v>0.6</v>
      </c>
      <c r="D27" s="298">
        <v>0</v>
      </c>
      <c r="E27" s="298">
        <v>0</v>
      </c>
      <c r="F27" s="298">
        <v>0</v>
      </c>
      <c r="G27" s="299"/>
      <c r="H27" s="299">
        <v>4</v>
      </c>
      <c r="I27" s="299">
        <v>0</v>
      </c>
      <c r="J27" s="299">
        <v>0</v>
      </c>
      <c r="K27" s="299">
        <v>0</v>
      </c>
      <c r="L27" s="140" t="s">
        <v>226</v>
      </c>
    </row>
    <row r="28" spans="1:12" ht="26.1" customHeight="1" x14ac:dyDescent="0.2">
      <c r="A28" s="141" t="s">
        <v>352</v>
      </c>
      <c r="B28" s="298">
        <v>0</v>
      </c>
      <c r="C28" s="298">
        <v>0</v>
      </c>
      <c r="D28" s="298">
        <v>0</v>
      </c>
      <c r="E28" s="298">
        <v>0</v>
      </c>
      <c r="F28" s="298">
        <v>0</v>
      </c>
      <c r="G28" s="299">
        <v>0</v>
      </c>
      <c r="H28" s="299">
        <v>0</v>
      </c>
      <c r="I28" s="299">
        <v>0</v>
      </c>
      <c r="J28" s="299">
        <v>0</v>
      </c>
      <c r="K28" s="299">
        <v>0</v>
      </c>
      <c r="L28" s="140" t="s">
        <v>45</v>
      </c>
    </row>
    <row r="29" spans="1:12" ht="26.1" customHeight="1" x14ac:dyDescent="0.2">
      <c r="A29" s="141" t="s">
        <v>353</v>
      </c>
      <c r="B29" s="298">
        <v>1.7</v>
      </c>
      <c r="C29" s="298">
        <v>3.2</v>
      </c>
      <c r="D29" s="298">
        <v>5.4</v>
      </c>
      <c r="E29" s="298">
        <v>0.85</v>
      </c>
      <c r="F29" s="298">
        <v>1.1000000000000001</v>
      </c>
      <c r="G29" s="299">
        <v>10</v>
      </c>
      <c r="H29" s="299">
        <v>2</v>
      </c>
      <c r="I29" s="299">
        <v>2</v>
      </c>
      <c r="J29" s="299">
        <v>2</v>
      </c>
      <c r="K29" s="299">
        <v>2</v>
      </c>
      <c r="L29" s="140" t="s">
        <v>45</v>
      </c>
    </row>
    <row r="30" spans="1:12" ht="26.1" customHeight="1" x14ac:dyDescent="0.2">
      <c r="A30" s="141" t="s">
        <v>379</v>
      </c>
      <c r="B30" s="298">
        <v>0</v>
      </c>
      <c r="C30" s="298">
        <v>0</v>
      </c>
      <c r="D30" s="298">
        <v>93</v>
      </c>
      <c r="E30" s="298">
        <v>13.9</v>
      </c>
      <c r="F30" s="298">
        <v>0</v>
      </c>
      <c r="G30" s="299">
        <v>0</v>
      </c>
      <c r="H30" s="299">
        <v>0</v>
      </c>
      <c r="I30" s="299">
        <v>12</v>
      </c>
      <c r="J30" s="299">
        <v>2</v>
      </c>
      <c r="K30" s="299">
        <v>0</v>
      </c>
      <c r="L30" s="140" t="s">
        <v>45</v>
      </c>
    </row>
    <row r="31" spans="1:12" ht="26.1" customHeight="1" x14ac:dyDescent="0.2">
      <c r="A31" s="141" t="s">
        <v>397</v>
      </c>
      <c r="B31" s="298">
        <v>0.1</v>
      </c>
      <c r="C31" s="298">
        <v>0</v>
      </c>
      <c r="D31" s="298">
        <v>99.9</v>
      </c>
      <c r="E31" s="298">
        <v>55.9</v>
      </c>
      <c r="F31" s="298">
        <v>0.3</v>
      </c>
      <c r="G31" s="299">
        <v>10</v>
      </c>
      <c r="H31" s="299">
        <v>0</v>
      </c>
      <c r="I31" s="299">
        <v>12</v>
      </c>
      <c r="J31" s="299">
        <v>2</v>
      </c>
      <c r="K31" s="299">
        <v>2</v>
      </c>
      <c r="L31" s="140" t="s">
        <v>45</v>
      </c>
    </row>
    <row r="32" spans="1:12" ht="26.1" customHeight="1" x14ac:dyDescent="0.2">
      <c r="A32" s="141" t="s">
        <v>380</v>
      </c>
      <c r="B32" s="298">
        <v>0</v>
      </c>
      <c r="C32" s="298">
        <v>0.7</v>
      </c>
      <c r="D32" s="298">
        <v>0.2</v>
      </c>
      <c r="E32" s="298">
        <v>0.6</v>
      </c>
      <c r="F32" s="298">
        <v>0.6</v>
      </c>
      <c r="G32" s="299">
        <v>0</v>
      </c>
      <c r="H32" s="299">
        <v>5</v>
      </c>
      <c r="I32" s="299">
        <v>12</v>
      </c>
      <c r="J32" s="299">
        <v>8</v>
      </c>
      <c r="K32" s="299">
        <v>8</v>
      </c>
      <c r="L32" s="140" t="s">
        <v>45</v>
      </c>
    </row>
    <row r="33" spans="1:12" ht="26.1" customHeight="1" x14ac:dyDescent="0.2">
      <c r="A33" s="141" t="s">
        <v>398</v>
      </c>
      <c r="B33" s="298">
        <v>4.2</v>
      </c>
      <c r="C33" s="298">
        <v>0</v>
      </c>
      <c r="D33" s="298">
        <v>3.1</v>
      </c>
      <c r="E33" s="298">
        <v>2.57</v>
      </c>
      <c r="F33" s="298">
        <v>3.1</v>
      </c>
      <c r="G33" s="299">
        <v>10</v>
      </c>
      <c r="H33" s="299">
        <v>0</v>
      </c>
      <c r="I33" s="299">
        <v>2</v>
      </c>
      <c r="J33" s="299">
        <v>2</v>
      </c>
      <c r="K33" s="299">
        <v>2</v>
      </c>
      <c r="L33" s="140" t="s">
        <v>45</v>
      </c>
    </row>
    <row r="34" spans="1:12" ht="20.100000000000001" customHeight="1" x14ac:dyDescent="0.2">
      <c r="A34" s="137" t="s">
        <v>53</v>
      </c>
      <c r="B34" s="298">
        <v>42.3</v>
      </c>
      <c r="C34" s="298">
        <v>38.299999999999997</v>
      </c>
      <c r="D34" s="298">
        <v>33.200000000000003</v>
      </c>
      <c r="E34" s="298">
        <v>41.7</v>
      </c>
      <c r="F34" s="298">
        <v>53</v>
      </c>
      <c r="G34" s="299">
        <v>5</v>
      </c>
      <c r="H34" s="299">
        <v>5</v>
      </c>
      <c r="I34" s="299">
        <v>5</v>
      </c>
      <c r="J34" s="299">
        <v>5</v>
      </c>
      <c r="K34" s="299">
        <v>16</v>
      </c>
      <c r="L34" s="138" t="s">
        <v>43</v>
      </c>
    </row>
    <row r="35" spans="1:12" ht="20.100000000000001" customHeight="1" x14ac:dyDescent="0.2">
      <c r="A35" s="137" t="s">
        <v>354</v>
      </c>
      <c r="B35" s="298">
        <v>297</v>
      </c>
      <c r="C35" s="298">
        <v>284</v>
      </c>
      <c r="D35" s="298">
        <v>0</v>
      </c>
      <c r="E35" s="298">
        <v>0</v>
      </c>
      <c r="F35" s="298">
        <v>0</v>
      </c>
      <c r="G35" s="299">
        <v>14</v>
      </c>
      <c r="H35" s="299">
        <v>14</v>
      </c>
      <c r="I35" s="299">
        <v>0</v>
      </c>
      <c r="J35" s="299">
        <v>0</v>
      </c>
      <c r="K35" s="299">
        <v>0</v>
      </c>
      <c r="L35" s="138" t="s">
        <v>51</v>
      </c>
    </row>
    <row r="36" spans="1:12" ht="20.100000000000001" customHeight="1" x14ac:dyDescent="0.2">
      <c r="A36" s="81" t="s">
        <v>131</v>
      </c>
      <c r="B36" s="245">
        <f t="shared" ref="B36:E36" si="0">SUM(B5:B35)</f>
        <v>3021.9</v>
      </c>
      <c r="C36" s="245">
        <f t="shared" si="0"/>
        <v>3495.9999999999995</v>
      </c>
      <c r="D36" s="245">
        <f t="shared" si="0"/>
        <v>3092.6</v>
      </c>
      <c r="E36" s="245">
        <f t="shared" si="0"/>
        <v>2952.5199999999995</v>
      </c>
      <c r="F36" s="245">
        <f t="shared" ref="F36" si="1">SUM(F5:F35)</f>
        <v>3076.4999999999995</v>
      </c>
      <c r="G36" s="300">
        <f>SUM(G5:G35)</f>
        <v>195</v>
      </c>
      <c r="H36" s="300">
        <f>SUM(H5:H35)</f>
        <v>206</v>
      </c>
      <c r="I36" s="300">
        <f>SUM(I5:I35)</f>
        <v>215</v>
      </c>
      <c r="J36" s="300">
        <f>SUM(J5:J35)</f>
        <v>192</v>
      </c>
      <c r="K36" s="300">
        <f>SUM(K5:K35)</f>
        <v>184</v>
      </c>
      <c r="L36" s="137"/>
    </row>
    <row r="37" spans="1:12" ht="13.15" customHeight="1" x14ac:dyDescent="0.2"/>
    <row r="38" spans="1:12" ht="20.100000000000001" customHeight="1" x14ac:dyDescent="0.2">
      <c r="A38" s="362" t="s">
        <v>66</v>
      </c>
      <c r="B38" s="363"/>
      <c r="C38" s="363"/>
      <c r="D38" s="363"/>
      <c r="E38" s="363"/>
      <c r="F38" s="363"/>
    </row>
    <row r="39" spans="1:12" ht="20.100000000000001" customHeight="1" x14ac:dyDescent="0.2">
      <c r="A39" s="360" t="s">
        <v>262</v>
      </c>
      <c r="B39" s="360"/>
      <c r="C39" s="360"/>
      <c r="D39" s="360"/>
      <c r="E39" s="360"/>
      <c r="F39" s="360"/>
    </row>
    <row r="271" spans="12:12" ht="20.100000000000001" customHeight="1" x14ac:dyDescent="0.2">
      <c r="L271" s="170"/>
    </row>
  </sheetData>
  <sheetProtection selectLockedCells="1"/>
  <mergeCells count="8">
    <mergeCell ref="L3:L4"/>
    <mergeCell ref="G3:K3"/>
    <mergeCell ref="B3:F3"/>
    <mergeCell ref="A39:F39"/>
    <mergeCell ref="A1:K1"/>
    <mergeCell ref="A38:F38"/>
    <mergeCell ref="A2:F2"/>
    <mergeCell ref="A3:A4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"/>
  <sheetViews>
    <sheetView showGridLines="0" view="pageBreakPreview" zoomScaleNormal="90" zoomScaleSheetLayoutView="100" workbookViewId="0">
      <pane ySplit="4" topLeftCell="A90" activePane="bottomLeft" state="frozen"/>
      <selection activeCell="G4" sqref="G4"/>
      <selection pane="bottomLeft" activeCell="Q15" sqref="Q15"/>
    </sheetView>
  </sheetViews>
  <sheetFormatPr defaultColWidth="9.140625" defaultRowHeight="12.75" x14ac:dyDescent="0.2"/>
  <cols>
    <col min="1" max="1" width="28.85546875" style="146" customWidth="1"/>
    <col min="2" max="11" width="7.7109375" style="172" customWidth="1"/>
    <col min="12" max="12" width="23.28515625" style="172" customWidth="1"/>
    <col min="13" max="13" width="5.28515625" style="172" customWidth="1"/>
    <col min="14" max="17" width="5.28515625" style="142" customWidth="1"/>
    <col min="18" max="21" width="5.28515625" style="172" customWidth="1"/>
    <col min="22" max="16384" width="9.140625" style="172"/>
  </cols>
  <sheetData>
    <row r="1" spans="1:22" ht="19.899999999999999" customHeight="1" x14ac:dyDescent="0.2">
      <c r="A1" s="361" t="s">
        <v>425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83" t="s">
        <v>310</v>
      </c>
    </row>
    <row r="2" spans="1:22" ht="19.899999999999999" customHeight="1" x14ac:dyDescent="0.2">
      <c r="A2" s="82" t="s">
        <v>309</v>
      </c>
    </row>
    <row r="3" spans="1:22" ht="19.899999999999999" customHeight="1" x14ac:dyDescent="0.2">
      <c r="A3" s="369" t="s">
        <v>40</v>
      </c>
      <c r="B3" s="358" t="s">
        <v>519</v>
      </c>
      <c r="C3" s="358"/>
      <c r="D3" s="358"/>
      <c r="E3" s="358"/>
      <c r="F3" s="359"/>
      <c r="G3" s="370" t="s">
        <v>499</v>
      </c>
      <c r="H3" s="370"/>
      <c r="I3" s="370"/>
      <c r="J3" s="370"/>
      <c r="K3" s="371"/>
      <c r="L3" s="368" t="s">
        <v>41</v>
      </c>
      <c r="N3" s="172"/>
      <c r="O3" s="172"/>
      <c r="P3" s="172"/>
      <c r="Q3" s="172"/>
    </row>
    <row r="4" spans="1:22" ht="19.899999999999999" customHeight="1" x14ac:dyDescent="0.2">
      <c r="A4" s="369"/>
      <c r="B4" s="239">
        <v>2015</v>
      </c>
      <c r="C4" s="239">
        <v>2016</v>
      </c>
      <c r="D4" s="239">
        <v>2017</v>
      </c>
      <c r="E4" s="239">
        <v>2018</v>
      </c>
      <c r="F4" s="171">
        <v>2019</v>
      </c>
      <c r="G4" s="239">
        <v>2015</v>
      </c>
      <c r="H4" s="239">
        <v>2016</v>
      </c>
      <c r="I4" s="239">
        <v>2017</v>
      </c>
      <c r="J4" s="239">
        <v>2018</v>
      </c>
      <c r="K4" s="171">
        <v>2019</v>
      </c>
      <c r="L4" s="368"/>
      <c r="N4" s="172"/>
      <c r="O4" s="172"/>
      <c r="P4" s="172"/>
      <c r="Q4" s="172"/>
    </row>
    <row r="5" spans="1:22" ht="19.899999999999999" customHeight="1" x14ac:dyDescent="0.2">
      <c r="A5" s="143" t="s">
        <v>67</v>
      </c>
      <c r="B5" s="279">
        <v>0</v>
      </c>
      <c r="C5" s="279" t="s">
        <v>472</v>
      </c>
      <c r="D5" s="279" t="s">
        <v>472</v>
      </c>
      <c r="E5" s="279" t="s">
        <v>472</v>
      </c>
      <c r="F5" s="279" t="s">
        <v>472</v>
      </c>
      <c r="G5" s="261">
        <v>0</v>
      </c>
      <c r="H5" s="261" t="s">
        <v>472</v>
      </c>
      <c r="I5" s="260" t="s">
        <v>472</v>
      </c>
      <c r="J5" s="260" t="s">
        <v>472</v>
      </c>
      <c r="K5" s="279" t="s">
        <v>472</v>
      </c>
      <c r="L5" s="258" t="s">
        <v>318</v>
      </c>
      <c r="N5" s="172"/>
      <c r="O5" s="172"/>
      <c r="P5" s="172"/>
      <c r="Q5" s="172"/>
    </row>
    <row r="6" spans="1:22" ht="19.899999999999999" customHeight="1" x14ac:dyDescent="0.2">
      <c r="A6" s="143" t="s">
        <v>333</v>
      </c>
      <c r="B6" s="279">
        <v>11.6</v>
      </c>
      <c r="C6" s="279">
        <v>38.1</v>
      </c>
      <c r="D6" s="279">
        <v>20.100000000000001</v>
      </c>
      <c r="E6" s="279">
        <v>48.8</v>
      </c>
      <c r="F6" s="279">
        <v>52</v>
      </c>
      <c r="G6" s="261">
        <v>5</v>
      </c>
      <c r="H6" s="261">
        <v>7</v>
      </c>
      <c r="I6" s="261">
        <v>7</v>
      </c>
      <c r="J6" s="261">
        <v>7</v>
      </c>
      <c r="K6" s="261">
        <v>10</v>
      </c>
      <c r="L6" s="258" t="s">
        <v>69</v>
      </c>
      <c r="N6" s="172"/>
      <c r="O6" s="172"/>
      <c r="P6" s="172"/>
      <c r="Q6" s="172"/>
    </row>
    <row r="7" spans="1:22" ht="19.899999999999999" customHeight="1" x14ac:dyDescent="0.2">
      <c r="A7" s="143" t="s">
        <v>399</v>
      </c>
      <c r="B7" s="279">
        <v>88.9</v>
      </c>
      <c r="C7" s="279">
        <v>98.9</v>
      </c>
      <c r="D7" s="279">
        <v>95.1</v>
      </c>
      <c r="E7" s="279">
        <v>87.9</v>
      </c>
      <c r="F7" s="279">
        <v>80.69</v>
      </c>
      <c r="G7" s="261">
        <v>5</v>
      </c>
      <c r="H7" s="261">
        <v>5</v>
      </c>
      <c r="I7" s="261">
        <v>6</v>
      </c>
      <c r="J7" s="261">
        <v>7</v>
      </c>
      <c r="K7" s="261">
        <v>15</v>
      </c>
      <c r="L7" s="258" t="s">
        <v>400</v>
      </c>
      <c r="N7" s="172"/>
      <c r="O7" s="172"/>
      <c r="P7" s="172"/>
      <c r="Q7" s="172"/>
    </row>
    <row r="8" spans="1:22" ht="19.899999999999999" customHeight="1" x14ac:dyDescent="0.2">
      <c r="A8" s="143" t="s">
        <v>70</v>
      </c>
      <c r="B8" s="279">
        <v>63</v>
      </c>
      <c r="C8" s="279">
        <v>86.8</v>
      </c>
      <c r="D8" s="279">
        <v>104.6</v>
      </c>
      <c r="E8" s="279">
        <v>98</v>
      </c>
      <c r="F8" s="279">
        <v>95</v>
      </c>
      <c r="G8" s="261">
        <v>8</v>
      </c>
      <c r="H8" s="261">
        <v>8</v>
      </c>
      <c r="I8" s="261">
        <v>8</v>
      </c>
      <c r="J8" s="261">
        <v>10</v>
      </c>
      <c r="K8" s="261">
        <v>8</v>
      </c>
      <c r="L8" s="258" t="s">
        <v>71</v>
      </c>
      <c r="N8" s="172"/>
      <c r="O8" s="172"/>
      <c r="P8" s="172"/>
      <c r="Q8" s="172"/>
    </row>
    <row r="9" spans="1:22" ht="19.899999999999999" customHeight="1" x14ac:dyDescent="0.2">
      <c r="A9" s="143" t="s">
        <v>72</v>
      </c>
      <c r="B9" s="279">
        <v>216.3</v>
      </c>
      <c r="C9" s="279">
        <v>307.3</v>
      </c>
      <c r="D9" s="279">
        <v>275</v>
      </c>
      <c r="E9" s="279">
        <v>288.5</v>
      </c>
      <c r="F9" s="279">
        <v>287.5</v>
      </c>
      <c r="G9" s="261">
        <v>23</v>
      </c>
      <c r="H9" s="261">
        <v>23</v>
      </c>
      <c r="I9" s="261">
        <v>21</v>
      </c>
      <c r="J9" s="261">
        <v>21</v>
      </c>
      <c r="K9" s="261">
        <v>21</v>
      </c>
      <c r="L9" s="258" t="s">
        <v>69</v>
      </c>
      <c r="N9" s="172"/>
      <c r="O9" s="172"/>
      <c r="P9" s="172"/>
      <c r="Q9" s="172"/>
    </row>
    <row r="10" spans="1:22" ht="19.899999999999999" customHeight="1" x14ac:dyDescent="0.2">
      <c r="A10" s="143" t="s">
        <v>73</v>
      </c>
      <c r="B10" s="279">
        <v>6.6</v>
      </c>
      <c r="C10" s="279">
        <v>7.8</v>
      </c>
      <c r="D10" s="279">
        <v>0</v>
      </c>
      <c r="E10" s="279">
        <v>21.5</v>
      </c>
      <c r="F10" s="279">
        <v>23.43</v>
      </c>
      <c r="G10" s="261">
        <v>4</v>
      </c>
      <c r="H10" s="261">
        <v>4</v>
      </c>
      <c r="I10" s="261">
        <v>0</v>
      </c>
      <c r="J10" s="261">
        <v>4</v>
      </c>
      <c r="K10" s="261">
        <v>3</v>
      </c>
      <c r="L10" s="258" t="s">
        <v>69</v>
      </c>
      <c r="N10" s="172"/>
      <c r="O10" s="172"/>
      <c r="P10" s="172"/>
      <c r="Q10" s="172"/>
    </row>
    <row r="11" spans="1:22" ht="19.899999999999999" customHeight="1" x14ac:dyDescent="0.2">
      <c r="A11" s="143" t="s">
        <v>74</v>
      </c>
      <c r="B11" s="279">
        <v>0</v>
      </c>
      <c r="C11" s="279">
        <v>0.6</v>
      </c>
      <c r="D11" s="279">
        <v>0</v>
      </c>
      <c r="E11" s="279">
        <v>0</v>
      </c>
      <c r="F11" s="279">
        <v>1</v>
      </c>
      <c r="G11" s="261">
        <v>0</v>
      </c>
      <c r="H11" s="261">
        <v>0</v>
      </c>
      <c r="I11" s="261">
        <v>0</v>
      </c>
      <c r="J11" s="261">
        <v>0</v>
      </c>
      <c r="K11" s="261">
        <v>1</v>
      </c>
      <c r="L11" s="258" t="s">
        <v>71</v>
      </c>
      <c r="N11" s="172"/>
      <c r="O11" s="172"/>
      <c r="P11" s="172"/>
      <c r="Q11" s="172"/>
      <c r="V11" s="170"/>
    </row>
    <row r="12" spans="1:22" ht="19.899999999999999" customHeight="1" x14ac:dyDescent="0.2">
      <c r="A12" s="143" t="s">
        <v>75</v>
      </c>
      <c r="B12" s="279">
        <v>0.5</v>
      </c>
      <c r="C12" s="279">
        <v>0</v>
      </c>
      <c r="D12" s="279">
        <v>11.3</v>
      </c>
      <c r="E12" s="279">
        <v>30.2</v>
      </c>
      <c r="F12" s="279">
        <v>33</v>
      </c>
      <c r="G12" s="261">
        <v>2</v>
      </c>
      <c r="H12" s="261">
        <v>0</v>
      </c>
      <c r="I12" s="261">
        <v>4</v>
      </c>
      <c r="J12" s="261">
        <v>4</v>
      </c>
      <c r="K12" s="261">
        <v>6</v>
      </c>
      <c r="L12" s="258" t="s">
        <v>47</v>
      </c>
      <c r="N12" s="172"/>
      <c r="O12" s="172"/>
      <c r="P12" s="172"/>
      <c r="Q12" s="172"/>
    </row>
    <row r="13" spans="1:22" ht="19.899999999999999" customHeight="1" x14ac:dyDescent="0.2">
      <c r="A13" s="143" t="s">
        <v>76</v>
      </c>
      <c r="B13" s="279">
        <v>0</v>
      </c>
      <c r="C13" s="279">
        <v>0</v>
      </c>
      <c r="D13" s="279">
        <v>0.1</v>
      </c>
      <c r="E13" s="279">
        <v>0</v>
      </c>
      <c r="F13" s="279">
        <v>0</v>
      </c>
      <c r="G13" s="261">
        <v>0</v>
      </c>
      <c r="H13" s="261">
        <v>0</v>
      </c>
      <c r="I13" s="261">
        <v>1</v>
      </c>
      <c r="J13" s="261">
        <v>0</v>
      </c>
      <c r="K13" s="261">
        <v>0</v>
      </c>
      <c r="L13" s="258" t="s">
        <v>69</v>
      </c>
      <c r="N13" s="172"/>
      <c r="O13" s="172"/>
      <c r="P13" s="172"/>
      <c r="Q13" s="172"/>
    </row>
    <row r="14" spans="1:22" ht="19.899999999999999" customHeight="1" x14ac:dyDescent="0.2">
      <c r="A14" s="143" t="s">
        <v>77</v>
      </c>
      <c r="B14" s="279">
        <v>0</v>
      </c>
      <c r="C14" s="303">
        <v>0.02</v>
      </c>
      <c r="D14" s="303">
        <v>0.1</v>
      </c>
      <c r="E14" s="303">
        <v>0</v>
      </c>
      <c r="F14" s="303">
        <v>0</v>
      </c>
      <c r="G14" s="261">
        <v>0</v>
      </c>
      <c r="H14" s="261">
        <v>2</v>
      </c>
      <c r="I14" s="261">
        <v>2</v>
      </c>
      <c r="J14" s="261">
        <v>0</v>
      </c>
      <c r="K14" s="261">
        <v>1</v>
      </c>
      <c r="L14" s="258" t="s">
        <v>69</v>
      </c>
      <c r="N14" s="172"/>
      <c r="O14" s="172"/>
      <c r="P14" s="172"/>
      <c r="Q14" s="172"/>
    </row>
    <row r="15" spans="1:22" ht="19.899999999999999" customHeight="1" x14ac:dyDescent="0.2">
      <c r="A15" s="143" t="s">
        <v>78</v>
      </c>
      <c r="B15" s="279">
        <v>0.1</v>
      </c>
      <c r="C15" s="279">
        <v>0.2</v>
      </c>
      <c r="D15" s="279">
        <v>0</v>
      </c>
      <c r="E15" s="279">
        <v>2.8</v>
      </c>
      <c r="F15" s="279">
        <v>3.1E-2</v>
      </c>
      <c r="G15" s="261">
        <v>2</v>
      </c>
      <c r="H15" s="261">
        <v>2</v>
      </c>
      <c r="I15" s="261">
        <v>0</v>
      </c>
      <c r="J15" s="261">
        <v>1</v>
      </c>
      <c r="K15" s="261">
        <v>1</v>
      </c>
      <c r="L15" s="258" t="s">
        <v>79</v>
      </c>
      <c r="N15" s="172"/>
      <c r="O15" s="172"/>
      <c r="P15" s="172"/>
      <c r="Q15" s="172"/>
    </row>
    <row r="16" spans="1:22" ht="19.899999999999999" customHeight="1" x14ac:dyDescent="0.2">
      <c r="A16" s="143" t="s">
        <v>80</v>
      </c>
      <c r="B16" s="279">
        <v>4</v>
      </c>
      <c r="C16" s="279">
        <v>9.6</v>
      </c>
      <c r="D16" s="279">
        <v>11.5</v>
      </c>
      <c r="E16" s="279">
        <v>26.4</v>
      </c>
      <c r="F16" s="279">
        <v>45.39</v>
      </c>
      <c r="G16" s="261">
        <v>0</v>
      </c>
      <c r="H16" s="261" t="s">
        <v>18</v>
      </c>
      <c r="I16" s="261" t="s">
        <v>18</v>
      </c>
      <c r="J16" s="261" t="s">
        <v>18</v>
      </c>
      <c r="K16" s="261">
        <v>5</v>
      </c>
      <c r="L16" s="258" t="s">
        <v>43</v>
      </c>
      <c r="N16" s="172"/>
      <c r="O16" s="172"/>
      <c r="P16" s="172"/>
      <c r="Q16" s="172"/>
    </row>
    <row r="17" spans="1:17" ht="19.899999999999999" customHeight="1" x14ac:dyDescent="0.2">
      <c r="A17" s="143" t="s">
        <v>334</v>
      </c>
      <c r="B17" s="279">
        <v>43.8</v>
      </c>
      <c r="C17" s="279">
        <v>39.1</v>
      </c>
      <c r="D17" s="279">
        <v>71.400000000000006</v>
      </c>
      <c r="E17" s="279">
        <v>39.200000000000003</v>
      </c>
      <c r="F17" s="279">
        <v>28.86</v>
      </c>
      <c r="G17" s="261">
        <v>4</v>
      </c>
      <c r="H17" s="261">
        <v>4</v>
      </c>
      <c r="I17" s="261">
        <v>4</v>
      </c>
      <c r="J17" s="261" t="s">
        <v>18</v>
      </c>
      <c r="K17" s="261">
        <v>3</v>
      </c>
      <c r="L17" s="258" t="s">
        <v>69</v>
      </c>
      <c r="N17" s="172"/>
      <c r="O17" s="172"/>
      <c r="P17" s="172"/>
      <c r="Q17" s="172"/>
    </row>
    <row r="18" spans="1:17" ht="19.899999999999999" customHeight="1" x14ac:dyDescent="0.2">
      <c r="A18" s="143" t="s">
        <v>81</v>
      </c>
      <c r="B18" s="279">
        <v>0</v>
      </c>
      <c r="C18" s="279" t="s">
        <v>472</v>
      </c>
      <c r="D18" s="279" t="s">
        <v>472</v>
      </c>
      <c r="E18" s="261" t="s">
        <v>472</v>
      </c>
      <c r="F18" s="261" t="s">
        <v>472</v>
      </c>
      <c r="G18" s="261">
        <v>0</v>
      </c>
      <c r="H18" s="261" t="s">
        <v>472</v>
      </c>
      <c r="I18" s="261" t="s">
        <v>472</v>
      </c>
      <c r="J18" s="261" t="s">
        <v>472</v>
      </c>
      <c r="K18" s="261" t="s">
        <v>472</v>
      </c>
      <c r="L18" s="258" t="s">
        <v>43</v>
      </c>
      <c r="N18" s="172"/>
      <c r="O18" s="172"/>
      <c r="P18" s="172"/>
      <c r="Q18" s="172"/>
    </row>
    <row r="19" spans="1:17" ht="19.899999999999999" customHeight="1" x14ac:dyDescent="0.2">
      <c r="A19" s="143" t="s">
        <v>82</v>
      </c>
      <c r="B19" s="279">
        <v>27</v>
      </c>
      <c r="C19" s="279">
        <v>0.6</v>
      </c>
      <c r="D19" s="279">
        <v>0.7</v>
      </c>
      <c r="E19" s="279">
        <v>1.3</v>
      </c>
      <c r="F19" s="261">
        <v>55.22</v>
      </c>
      <c r="G19" s="261">
        <v>4</v>
      </c>
      <c r="H19" s="261">
        <v>4</v>
      </c>
      <c r="I19" s="261">
        <v>2</v>
      </c>
      <c r="J19" s="261">
        <v>2</v>
      </c>
      <c r="K19" s="261">
        <v>3</v>
      </c>
      <c r="L19" s="258" t="s">
        <v>69</v>
      </c>
      <c r="N19" s="172"/>
      <c r="O19" s="172"/>
      <c r="P19" s="172"/>
      <c r="Q19" s="172"/>
    </row>
    <row r="20" spans="1:17" ht="19.899999999999999" customHeight="1" x14ac:dyDescent="0.2">
      <c r="A20" s="143" t="s">
        <v>83</v>
      </c>
      <c r="B20" s="279">
        <v>0</v>
      </c>
      <c r="C20" s="279" t="s">
        <v>472</v>
      </c>
      <c r="D20" s="279" t="s">
        <v>472</v>
      </c>
      <c r="E20" s="261" t="s">
        <v>472</v>
      </c>
      <c r="F20" s="261" t="s">
        <v>472</v>
      </c>
      <c r="G20" s="261">
        <v>0</v>
      </c>
      <c r="H20" s="261" t="s">
        <v>472</v>
      </c>
      <c r="I20" s="279" t="s">
        <v>472</v>
      </c>
      <c r="J20" s="261" t="s">
        <v>472</v>
      </c>
      <c r="K20" s="261" t="s">
        <v>472</v>
      </c>
      <c r="L20" s="258" t="s">
        <v>55</v>
      </c>
      <c r="N20" s="172"/>
      <c r="O20" s="172"/>
      <c r="P20" s="172"/>
      <c r="Q20" s="172"/>
    </row>
    <row r="21" spans="1:17" ht="19.899999999999999" customHeight="1" x14ac:dyDescent="0.2">
      <c r="A21" s="143" t="s">
        <v>84</v>
      </c>
      <c r="B21" s="279">
        <v>10.3</v>
      </c>
      <c r="C21" s="279" t="s">
        <v>472</v>
      </c>
      <c r="D21" s="279" t="s">
        <v>472</v>
      </c>
      <c r="E21" s="261" t="s">
        <v>472</v>
      </c>
      <c r="F21" s="261" t="s">
        <v>472</v>
      </c>
      <c r="G21" s="261">
        <v>4</v>
      </c>
      <c r="H21" s="261" t="s">
        <v>472</v>
      </c>
      <c r="I21" s="279" t="s">
        <v>472</v>
      </c>
      <c r="J21" s="261" t="s">
        <v>472</v>
      </c>
      <c r="K21" s="261" t="s">
        <v>472</v>
      </c>
      <c r="L21" s="258" t="s">
        <v>85</v>
      </c>
      <c r="N21" s="172"/>
      <c r="O21" s="172"/>
      <c r="P21" s="172"/>
      <c r="Q21" s="172"/>
    </row>
    <row r="22" spans="1:17" ht="19.899999999999999" customHeight="1" x14ac:dyDescent="0.2">
      <c r="A22" s="143" t="s">
        <v>86</v>
      </c>
      <c r="B22" s="279">
        <v>234.5</v>
      </c>
      <c r="C22" s="279">
        <v>19.600000000000001</v>
      </c>
      <c r="D22" s="279">
        <v>26.2</v>
      </c>
      <c r="E22" s="279">
        <v>66.5</v>
      </c>
      <c r="F22" s="261">
        <v>38.76</v>
      </c>
      <c r="G22" s="261">
        <v>2</v>
      </c>
      <c r="H22" s="261">
        <v>2</v>
      </c>
      <c r="I22" s="261">
        <v>2</v>
      </c>
      <c r="J22" s="261">
        <v>3</v>
      </c>
      <c r="K22" s="261">
        <v>3</v>
      </c>
      <c r="L22" s="258" t="s">
        <v>87</v>
      </c>
      <c r="N22" s="172"/>
      <c r="O22" s="172"/>
      <c r="P22" s="172"/>
      <c r="Q22" s="172"/>
    </row>
    <row r="23" spans="1:17" ht="19.899999999999999" customHeight="1" x14ac:dyDescent="0.2">
      <c r="A23" s="143" t="s">
        <v>88</v>
      </c>
      <c r="B23" s="279">
        <v>194.9</v>
      </c>
      <c r="C23" s="279">
        <v>190.3</v>
      </c>
      <c r="D23" s="279">
        <v>153.80000000000001</v>
      </c>
      <c r="E23" s="279">
        <v>76.2</v>
      </c>
      <c r="F23" s="261">
        <v>97.1</v>
      </c>
      <c r="G23" s="261">
        <v>11</v>
      </c>
      <c r="H23" s="261">
        <v>11</v>
      </c>
      <c r="I23" s="261">
        <v>11</v>
      </c>
      <c r="J23" s="261">
        <v>14</v>
      </c>
      <c r="K23" s="261">
        <v>14</v>
      </c>
      <c r="L23" s="258" t="s">
        <v>69</v>
      </c>
      <c r="N23" s="172"/>
      <c r="O23" s="172"/>
      <c r="P23" s="172"/>
      <c r="Q23" s="172"/>
    </row>
    <row r="24" spans="1:17" ht="19.899999999999999" customHeight="1" x14ac:dyDescent="0.2">
      <c r="A24" s="143" t="s">
        <v>89</v>
      </c>
      <c r="B24" s="279">
        <v>164.8</v>
      </c>
      <c r="C24" s="279">
        <v>205.9</v>
      </c>
      <c r="D24" s="279">
        <v>166.5</v>
      </c>
      <c r="E24" s="279">
        <v>148.80000000000001</v>
      </c>
      <c r="F24" s="261">
        <v>62.84</v>
      </c>
      <c r="G24" s="261">
        <v>14</v>
      </c>
      <c r="H24" s="261">
        <v>14</v>
      </c>
      <c r="I24" s="261">
        <v>13</v>
      </c>
      <c r="J24" s="261">
        <v>10</v>
      </c>
      <c r="K24" s="261">
        <v>10</v>
      </c>
      <c r="L24" s="258" t="s">
        <v>69</v>
      </c>
      <c r="N24" s="172"/>
      <c r="O24" s="172"/>
      <c r="P24" s="172"/>
      <c r="Q24" s="172"/>
    </row>
    <row r="25" spans="1:17" ht="19.899999999999999" customHeight="1" x14ac:dyDescent="0.2">
      <c r="A25" s="143" t="s">
        <v>114</v>
      </c>
      <c r="B25" s="279">
        <v>79</v>
      </c>
      <c r="C25" s="279">
        <v>49.3</v>
      </c>
      <c r="D25" s="279">
        <v>78.599999999999994</v>
      </c>
      <c r="E25" s="279">
        <v>78.7</v>
      </c>
      <c r="F25" s="261">
        <v>80.44</v>
      </c>
      <c r="G25" s="261">
        <v>7</v>
      </c>
      <c r="H25" s="261">
        <v>7</v>
      </c>
      <c r="I25" s="261">
        <v>4</v>
      </c>
      <c r="J25" s="261">
        <v>3</v>
      </c>
      <c r="K25" s="261">
        <v>3</v>
      </c>
      <c r="L25" s="258" t="s">
        <v>68</v>
      </c>
      <c r="N25" s="172"/>
      <c r="O25" s="172"/>
      <c r="P25" s="172"/>
      <c r="Q25" s="172"/>
    </row>
    <row r="26" spans="1:17" ht="19.899999999999999" customHeight="1" x14ac:dyDescent="0.2">
      <c r="A26" s="143" t="s">
        <v>90</v>
      </c>
      <c r="B26" s="279">
        <v>292.39999999999998</v>
      </c>
      <c r="C26" s="279">
        <v>297.5</v>
      </c>
      <c r="D26" s="279">
        <v>235.1</v>
      </c>
      <c r="E26" s="279">
        <v>278.2</v>
      </c>
      <c r="F26" s="261">
        <v>127.14</v>
      </c>
      <c r="G26" s="261">
        <v>10</v>
      </c>
      <c r="H26" s="261">
        <v>10</v>
      </c>
      <c r="I26" s="261">
        <v>10</v>
      </c>
      <c r="J26" s="261">
        <v>11</v>
      </c>
      <c r="K26" s="261">
        <v>11</v>
      </c>
      <c r="L26" s="258" t="s">
        <v>91</v>
      </c>
      <c r="N26" s="172"/>
      <c r="O26" s="172"/>
      <c r="P26" s="172"/>
      <c r="Q26" s="172"/>
    </row>
    <row r="27" spans="1:17" ht="19.899999999999999" customHeight="1" x14ac:dyDescent="0.2">
      <c r="A27" s="143" t="s">
        <v>92</v>
      </c>
      <c r="B27" s="279">
        <v>0</v>
      </c>
      <c r="C27" s="303">
        <v>0.04</v>
      </c>
      <c r="D27" s="279">
        <v>0</v>
      </c>
      <c r="E27" s="279">
        <v>11.98</v>
      </c>
      <c r="F27" s="279">
        <v>0</v>
      </c>
      <c r="G27" s="261">
        <v>2</v>
      </c>
      <c r="H27" s="261">
        <v>0</v>
      </c>
      <c r="I27" s="261">
        <v>0</v>
      </c>
      <c r="J27" s="261">
        <v>3</v>
      </c>
      <c r="K27" s="261">
        <v>0</v>
      </c>
      <c r="L27" s="258" t="s">
        <v>69</v>
      </c>
      <c r="N27" s="172"/>
      <c r="O27" s="172"/>
      <c r="P27" s="172"/>
      <c r="Q27" s="172"/>
    </row>
    <row r="28" spans="1:17" ht="19.899999999999999" customHeight="1" x14ac:dyDescent="0.2">
      <c r="A28" s="143" t="s">
        <v>93</v>
      </c>
      <c r="B28" s="279">
        <v>0</v>
      </c>
      <c r="C28" s="279" t="s">
        <v>472</v>
      </c>
      <c r="D28" s="279" t="s">
        <v>472</v>
      </c>
      <c r="E28" s="261" t="s">
        <v>472</v>
      </c>
      <c r="F28" s="261" t="s">
        <v>472</v>
      </c>
      <c r="G28" s="261">
        <v>0</v>
      </c>
      <c r="H28" s="261" t="s">
        <v>472</v>
      </c>
      <c r="I28" s="261" t="s">
        <v>472</v>
      </c>
      <c r="J28" s="261" t="s">
        <v>472</v>
      </c>
      <c r="K28" s="261" t="s">
        <v>472</v>
      </c>
      <c r="L28" s="258" t="s">
        <v>79</v>
      </c>
      <c r="N28" s="172"/>
      <c r="O28" s="172"/>
      <c r="P28" s="172"/>
      <c r="Q28" s="172"/>
    </row>
    <row r="29" spans="1:17" ht="19.899999999999999" customHeight="1" x14ac:dyDescent="0.2">
      <c r="A29" s="143" t="s">
        <v>94</v>
      </c>
      <c r="B29" s="279">
        <v>11.6</v>
      </c>
      <c r="C29" s="279">
        <v>12</v>
      </c>
      <c r="D29" s="279">
        <v>0</v>
      </c>
      <c r="E29" s="279">
        <v>3.99</v>
      </c>
      <c r="F29" s="279">
        <v>0</v>
      </c>
      <c r="G29" s="261">
        <v>9</v>
      </c>
      <c r="H29" s="261">
        <v>9</v>
      </c>
      <c r="I29" s="261">
        <v>0</v>
      </c>
      <c r="J29" s="261">
        <v>9</v>
      </c>
      <c r="K29" s="261">
        <v>0</v>
      </c>
      <c r="L29" s="258" t="s">
        <v>51</v>
      </c>
      <c r="N29" s="172"/>
      <c r="O29" s="172"/>
      <c r="P29" s="172"/>
      <c r="Q29" s="172"/>
    </row>
    <row r="30" spans="1:17" ht="19.899999999999999" customHeight="1" x14ac:dyDescent="0.2">
      <c r="A30" s="143" t="s">
        <v>95</v>
      </c>
      <c r="B30" s="279">
        <v>0</v>
      </c>
      <c r="C30" s="279" t="s">
        <v>472</v>
      </c>
      <c r="D30" s="279" t="s">
        <v>472</v>
      </c>
      <c r="E30" s="261" t="s">
        <v>472</v>
      </c>
      <c r="F30" s="261" t="s">
        <v>472</v>
      </c>
      <c r="G30" s="261">
        <v>0</v>
      </c>
      <c r="H30" s="261" t="s">
        <v>472</v>
      </c>
      <c r="I30" s="261" t="s">
        <v>472</v>
      </c>
      <c r="J30" s="261" t="s">
        <v>472</v>
      </c>
      <c r="K30" s="261" t="s">
        <v>472</v>
      </c>
      <c r="L30" s="258" t="s">
        <v>43</v>
      </c>
      <c r="N30" s="172"/>
      <c r="O30" s="172"/>
      <c r="P30" s="172"/>
      <c r="Q30" s="172"/>
    </row>
    <row r="31" spans="1:17" ht="19.899999999999999" customHeight="1" x14ac:dyDescent="0.2">
      <c r="A31" s="143" t="s">
        <v>96</v>
      </c>
      <c r="B31" s="279">
        <v>99</v>
      </c>
      <c r="C31" s="279">
        <v>98</v>
      </c>
      <c r="D31" s="279">
        <v>92</v>
      </c>
      <c r="E31" s="279">
        <v>98</v>
      </c>
      <c r="F31" s="279">
        <v>99.5</v>
      </c>
      <c r="G31" s="261">
        <v>11</v>
      </c>
      <c r="H31" s="261">
        <v>11</v>
      </c>
      <c r="I31" s="261">
        <v>11</v>
      </c>
      <c r="J31" s="261">
        <v>10</v>
      </c>
      <c r="K31" s="261">
        <v>11</v>
      </c>
      <c r="L31" s="258" t="s">
        <v>55</v>
      </c>
      <c r="N31" s="172"/>
      <c r="O31" s="172"/>
      <c r="P31" s="172"/>
      <c r="Q31" s="172"/>
    </row>
    <row r="32" spans="1:17" ht="19.899999999999999" customHeight="1" x14ac:dyDescent="0.2">
      <c r="A32" s="143" t="s">
        <v>97</v>
      </c>
      <c r="B32" s="279">
        <v>97.5</v>
      </c>
      <c r="C32" s="279">
        <v>35.799999999999997</v>
      </c>
      <c r="D32" s="279">
        <v>34.799999999999997</v>
      </c>
      <c r="E32" s="279">
        <v>94.3</v>
      </c>
      <c r="F32" s="279">
        <v>93.4</v>
      </c>
      <c r="G32" s="261">
        <v>18</v>
      </c>
      <c r="H32" s="261">
        <v>18</v>
      </c>
      <c r="I32" s="261">
        <v>18</v>
      </c>
      <c r="J32" s="261">
        <v>18</v>
      </c>
      <c r="K32" s="261">
        <v>18</v>
      </c>
      <c r="L32" s="258" t="s">
        <v>43</v>
      </c>
      <c r="N32" s="172"/>
      <c r="O32" s="172"/>
      <c r="P32" s="172"/>
      <c r="Q32" s="172"/>
    </row>
    <row r="33" spans="1:17" ht="19.899999999999999" customHeight="1" x14ac:dyDescent="0.2">
      <c r="A33" s="143" t="s">
        <v>98</v>
      </c>
      <c r="B33" s="279">
        <v>22.3</v>
      </c>
      <c r="C33" s="279">
        <v>27.2</v>
      </c>
      <c r="D33" s="279">
        <v>9.4</v>
      </c>
      <c r="E33" s="279">
        <v>1.9</v>
      </c>
      <c r="F33" s="279">
        <v>8.8000000000000007</v>
      </c>
      <c r="G33" s="261">
        <v>5</v>
      </c>
      <c r="H33" s="261">
        <v>5</v>
      </c>
      <c r="I33" s="261">
        <v>5</v>
      </c>
      <c r="J33" s="261">
        <v>5</v>
      </c>
      <c r="K33" s="261">
        <v>8</v>
      </c>
      <c r="L33" s="258" t="s">
        <v>43</v>
      </c>
      <c r="N33" s="172"/>
      <c r="O33" s="172"/>
      <c r="P33" s="172"/>
      <c r="Q33" s="172"/>
    </row>
    <row r="34" spans="1:17" ht="19.899999999999999" customHeight="1" x14ac:dyDescent="0.2">
      <c r="A34" s="143" t="s">
        <v>99</v>
      </c>
      <c r="B34" s="279">
        <v>0.1</v>
      </c>
      <c r="C34" s="279">
        <v>0</v>
      </c>
      <c r="D34" s="279">
        <v>0</v>
      </c>
      <c r="E34" s="279">
        <v>0.2</v>
      </c>
      <c r="F34" s="279">
        <v>0</v>
      </c>
      <c r="G34" s="261">
        <v>1</v>
      </c>
      <c r="H34" s="261">
        <v>0</v>
      </c>
      <c r="I34" s="261">
        <v>0</v>
      </c>
      <c r="J34" s="261">
        <v>1</v>
      </c>
      <c r="K34" s="261">
        <v>0</v>
      </c>
      <c r="L34" s="258" t="s">
        <v>69</v>
      </c>
      <c r="N34" s="172"/>
      <c r="O34" s="172"/>
      <c r="P34" s="172"/>
      <c r="Q34" s="172"/>
    </row>
    <row r="35" spans="1:17" ht="19.899999999999999" customHeight="1" x14ac:dyDescent="0.2">
      <c r="A35" s="143" t="s">
        <v>100</v>
      </c>
      <c r="B35" s="279">
        <v>101.8</v>
      </c>
      <c r="C35" s="279">
        <v>48.2</v>
      </c>
      <c r="D35" s="279">
        <v>75.5</v>
      </c>
      <c r="E35" s="279">
        <v>65</v>
      </c>
      <c r="F35" s="279">
        <v>86</v>
      </c>
      <c r="G35" s="261">
        <v>12</v>
      </c>
      <c r="H35" s="261">
        <v>12</v>
      </c>
      <c r="I35" s="261">
        <v>10</v>
      </c>
      <c r="J35" s="261">
        <v>10</v>
      </c>
      <c r="K35" s="261">
        <v>10</v>
      </c>
      <c r="L35" s="258" t="s">
        <v>69</v>
      </c>
      <c r="N35" s="172"/>
      <c r="O35" s="172"/>
      <c r="P35" s="172"/>
      <c r="Q35" s="172"/>
    </row>
    <row r="36" spans="1:17" ht="19.899999999999999" customHeight="1" x14ac:dyDescent="0.2">
      <c r="A36" s="143" t="s">
        <v>101</v>
      </c>
      <c r="B36" s="279">
        <v>19.399999999999999</v>
      </c>
      <c r="C36" s="279">
        <v>20</v>
      </c>
      <c r="D36" s="279">
        <v>27.9</v>
      </c>
      <c r="E36" s="279">
        <v>37.799999999999997</v>
      </c>
      <c r="F36" s="279">
        <v>75.900000000000006</v>
      </c>
      <c r="G36" s="261">
        <v>5</v>
      </c>
      <c r="H36" s="261">
        <v>5</v>
      </c>
      <c r="I36" s="261">
        <v>5</v>
      </c>
      <c r="J36" s="261">
        <v>6</v>
      </c>
      <c r="K36" s="261">
        <v>6</v>
      </c>
      <c r="L36" s="144" t="s">
        <v>69</v>
      </c>
      <c r="N36" s="172"/>
      <c r="O36" s="172"/>
      <c r="P36" s="172"/>
      <c r="Q36" s="172"/>
    </row>
    <row r="37" spans="1:17" ht="19.899999999999999" customHeight="1" x14ac:dyDescent="0.2">
      <c r="A37" s="143" t="s">
        <v>102</v>
      </c>
      <c r="B37" s="279">
        <v>99.7</v>
      </c>
      <c r="C37" s="279">
        <v>97</v>
      </c>
      <c r="D37" s="279">
        <v>95.8</v>
      </c>
      <c r="E37" s="279">
        <v>96.9</v>
      </c>
      <c r="F37" s="279">
        <v>91.56</v>
      </c>
      <c r="G37" s="261">
        <v>9</v>
      </c>
      <c r="H37" s="261">
        <v>9</v>
      </c>
      <c r="I37" s="261">
        <v>7</v>
      </c>
      <c r="J37" s="261">
        <v>8</v>
      </c>
      <c r="K37" s="261">
        <v>8</v>
      </c>
      <c r="L37" s="258" t="s">
        <v>68</v>
      </c>
      <c r="N37" s="172"/>
      <c r="O37" s="172"/>
      <c r="P37" s="172"/>
      <c r="Q37" s="172"/>
    </row>
    <row r="38" spans="1:17" ht="19.899999999999999" customHeight="1" x14ac:dyDescent="0.2">
      <c r="A38" s="143" t="s">
        <v>103</v>
      </c>
      <c r="B38" s="279">
        <v>0.1</v>
      </c>
      <c r="C38" s="279">
        <v>4.4000000000000004</v>
      </c>
      <c r="D38" s="279">
        <v>0.6</v>
      </c>
      <c r="E38" s="279">
        <v>2.08</v>
      </c>
      <c r="F38" s="279">
        <v>36.97</v>
      </c>
      <c r="G38" s="261">
        <v>0</v>
      </c>
      <c r="H38" s="261" t="s">
        <v>184</v>
      </c>
      <c r="I38" s="261">
        <v>1</v>
      </c>
      <c r="J38" s="261">
        <v>1</v>
      </c>
      <c r="K38" s="261">
        <v>4</v>
      </c>
      <c r="L38" s="258" t="s">
        <v>71</v>
      </c>
      <c r="N38" s="172"/>
      <c r="O38" s="172"/>
      <c r="P38" s="172"/>
      <c r="Q38" s="172"/>
    </row>
    <row r="39" spans="1:17" ht="19.899999999999999" customHeight="1" x14ac:dyDescent="0.2">
      <c r="A39" s="143" t="s">
        <v>464</v>
      </c>
      <c r="B39" s="279">
        <v>48</v>
      </c>
      <c r="C39" s="279">
        <v>4</v>
      </c>
      <c r="D39" s="279">
        <v>21</v>
      </c>
      <c r="E39" s="279">
        <v>10</v>
      </c>
      <c r="F39" s="279">
        <v>36</v>
      </c>
      <c r="G39" s="261">
        <v>5</v>
      </c>
      <c r="H39" s="261">
        <v>3</v>
      </c>
      <c r="I39" s="261">
        <v>3</v>
      </c>
      <c r="J39" s="261">
        <v>3</v>
      </c>
      <c r="K39" s="261">
        <v>3</v>
      </c>
      <c r="L39" s="258" t="s">
        <v>466</v>
      </c>
      <c r="N39" s="172"/>
      <c r="O39" s="172"/>
      <c r="P39" s="172"/>
      <c r="Q39" s="172"/>
    </row>
    <row r="40" spans="1:17" ht="19.899999999999999" customHeight="1" x14ac:dyDescent="0.2">
      <c r="A40" s="143" t="s">
        <v>104</v>
      </c>
      <c r="B40" s="279">
        <v>930</v>
      </c>
      <c r="C40" s="279">
        <v>363.7</v>
      </c>
      <c r="D40" s="279">
        <v>16.100000000000001</v>
      </c>
      <c r="E40" s="279">
        <v>84.5</v>
      </c>
      <c r="F40" s="279">
        <v>246.88</v>
      </c>
      <c r="G40" s="261">
        <v>15</v>
      </c>
      <c r="H40" s="261">
        <v>5</v>
      </c>
      <c r="I40" s="261">
        <v>5</v>
      </c>
      <c r="J40" s="261">
        <v>4</v>
      </c>
      <c r="K40" s="261">
        <v>11</v>
      </c>
      <c r="L40" s="258" t="s">
        <v>69</v>
      </c>
      <c r="N40" s="172"/>
      <c r="O40" s="172"/>
      <c r="P40" s="172"/>
      <c r="Q40" s="172"/>
    </row>
    <row r="41" spans="1:17" ht="19.899999999999999" customHeight="1" x14ac:dyDescent="0.2">
      <c r="A41" s="143" t="s">
        <v>105</v>
      </c>
      <c r="B41" s="279">
        <v>210</v>
      </c>
      <c r="C41" s="279">
        <v>197.5</v>
      </c>
      <c r="D41" s="279">
        <v>143.1</v>
      </c>
      <c r="E41" s="279">
        <v>208.6</v>
      </c>
      <c r="F41" s="279">
        <v>112.37</v>
      </c>
      <c r="G41" s="261">
        <v>7</v>
      </c>
      <c r="H41" s="261">
        <v>7</v>
      </c>
      <c r="I41" s="261">
        <v>7</v>
      </c>
      <c r="J41" s="261">
        <v>12</v>
      </c>
      <c r="K41" s="261">
        <v>12</v>
      </c>
      <c r="L41" s="258" t="s">
        <v>69</v>
      </c>
      <c r="N41" s="172"/>
      <c r="O41" s="172"/>
      <c r="P41" s="172"/>
      <c r="Q41" s="172"/>
    </row>
    <row r="42" spans="1:17" ht="19.899999999999999" customHeight="1" x14ac:dyDescent="0.2">
      <c r="A42" s="143" t="s">
        <v>106</v>
      </c>
      <c r="B42" s="279">
        <v>5</v>
      </c>
      <c r="C42" s="279">
        <v>30</v>
      </c>
      <c r="D42" s="279">
        <v>14</v>
      </c>
      <c r="E42" s="279">
        <v>25</v>
      </c>
      <c r="F42" s="279">
        <v>28</v>
      </c>
      <c r="G42" s="261">
        <v>7</v>
      </c>
      <c r="H42" s="261">
        <v>7</v>
      </c>
      <c r="I42" s="261">
        <v>7</v>
      </c>
      <c r="J42" s="261">
        <v>6</v>
      </c>
      <c r="K42" s="261">
        <v>6</v>
      </c>
      <c r="L42" s="258" t="s">
        <v>68</v>
      </c>
      <c r="N42" s="172"/>
      <c r="O42" s="172"/>
      <c r="P42" s="172"/>
      <c r="Q42" s="172"/>
    </row>
    <row r="43" spans="1:17" ht="19.899999999999999" customHeight="1" x14ac:dyDescent="0.2">
      <c r="A43" s="143" t="s">
        <v>107</v>
      </c>
      <c r="B43" s="279">
        <v>140</v>
      </c>
      <c r="C43" s="279">
        <v>62.7</v>
      </c>
      <c r="D43" s="279">
        <v>85.9</v>
      </c>
      <c r="E43" s="279">
        <v>290.3</v>
      </c>
      <c r="F43" s="279">
        <v>139.55000000000001</v>
      </c>
      <c r="G43" s="261">
        <v>19</v>
      </c>
      <c r="H43" s="261">
        <v>19</v>
      </c>
      <c r="I43" s="261">
        <v>19</v>
      </c>
      <c r="J43" s="261">
        <v>16</v>
      </c>
      <c r="K43" s="261">
        <v>16</v>
      </c>
      <c r="L43" s="258" t="s">
        <v>271</v>
      </c>
      <c r="N43" s="172"/>
      <c r="O43" s="172"/>
      <c r="P43" s="172"/>
      <c r="Q43" s="172"/>
    </row>
    <row r="44" spans="1:17" ht="19.899999999999999" customHeight="1" x14ac:dyDescent="0.2">
      <c r="A44" s="143" t="s">
        <v>108</v>
      </c>
      <c r="B44" s="279">
        <v>40.9</v>
      </c>
      <c r="C44" s="279">
        <v>55.5</v>
      </c>
      <c r="D44" s="279">
        <v>50</v>
      </c>
      <c r="E44" s="279">
        <v>98.3</v>
      </c>
      <c r="F44" s="279">
        <v>99.3</v>
      </c>
      <c r="G44" s="261">
        <v>11</v>
      </c>
      <c r="H44" s="261">
        <v>12</v>
      </c>
      <c r="I44" s="261">
        <v>11</v>
      </c>
      <c r="J44" s="261">
        <v>11</v>
      </c>
      <c r="K44" s="261">
        <v>11</v>
      </c>
      <c r="L44" s="258" t="s">
        <v>68</v>
      </c>
      <c r="N44" s="172"/>
      <c r="O44" s="172"/>
      <c r="P44" s="172"/>
      <c r="Q44" s="172"/>
    </row>
    <row r="45" spans="1:17" ht="19.899999999999999" customHeight="1" x14ac:dyDescent="0.2">
      <c r="A45" s="143" t="s">
        <v>109</v>
      </c>
      <c r="B45" s="279">
        <v>0.1</v>
      </c>
      <c r="C45" s="279">
        <v>0</v>
      </c>
      <c r="D45" s="279">
        <v>0</v>
      </c>
      <c r="E45" s="279">
        <v>0.15</v>
      </c>
      <c r="F45" s="279">
        <v>0</v>
      </c>
      <c r="G45" s="261">
        <v>1</v>
      </c>
      <c r="H45" s="261">
        <v>0</v>
      </c>
      <c r="I45" s="261">
        <v>0</v>
      </c>
      <c r="J45" s="261">
        <v>2</v>
      </c>
      <c r="K45" s="261">
        <v>0</v>
      </c>
      <c r="L45" s="258" t="s">
        <v>69</v>
      </c>
      <c r="N45" s="172"/>
      <c r="O45" s="172"/>
      <c r="P45" s="172"/>
      <c r="Q45" s="172"/>
    </row>
    <row r="46" spans="1:17" ht="12.75" customHeight="1" x14ac:dyDescent="0.2">
      <c r="A46" s="172"/>
      <c r="B46" s="145"/>
      <c r="C46" s="145"/>
      <c r="D46" s="145"/>
      <c r="E46" s="145"/>
      <c r="F46" s="145"/>
      <c r="G46" s="142"/>
      <c r="H46" s="142"/>
      <c r="I46" s="142"/>
      <c r="J46" s="142"/>
      <c r="K46" s="142"/>
      <c r="N46" s="172"/>
      <c r="O46" s="172"/>
      <c r="P46" s="172"/>
      <c r="Q46" s="172"/>
    </row>
    <row r="47" spans="1:17" ht="19.899999999999999" customHeight="1" x14ac:dyDescent="0.2">
      <c r="A47" s="82" t="s">
        <v>425</v>
      </c>
      <c r="B47" s="178"/>
      <c r="C47" s="178"/>
      <c r="D47" s="178"/>
      <c r="E47" s="178"/>
      <c r="G47" s="178"/>
      <c r="H47" s="178"/>
      <c r="I47" s="178"/>
      <c r="J47" s="178"/>
      <c r="K47" s="178"/>
      <c r="L47" s="83" t="s">
        <v>311</v>
      </c>
    </row>
    <row r="48" spans="1:17" ht="19.899999999999999" customHeight="1" x14ac:dyDescent="0.2">
      <c r="A48" s="82" t="s">
        <v>309</v>
      </c>
      <c r="G48" s="178"/>
      <c r="H48" s="178"/>
      <c r="I48" s="178"/>
      <c r="J48" s="178"/>
      <c r="K48" s="178"/>
      <c r="L48" s="83"/>
    </row>
    <row r="49" spans="1:17" ht="19.899999999999999" customHeight="1" x14ac:dyDescent="0.2">
      <c r="A49" s="366" t="s">
        <v>235</v>
      </c>
      <c r="B49" s="358" t="s">
        <v>519</v>
      </c>
      <c r="C49" s="358"/>
      <c r="D49" s="358"/>
      <c r="E49" s="358"/>
      <c r="F49" s="359"/>
      <c r="G49" s="367" t="s">
        <v>499</v>
      </c>
      <c r="H49" s="367"/>
      <c r="I49" s="367"/>
      <c r="J49" s="367"/>
      <c r="K49" s="367"/>
      <c r="L49" s="368" t="s">
        <v>41</v>
      </c>
      <c r="N49" s="172"/>
      <c r="O49" s="172"/>
      <c r="P49" s="172"/>
      <c r="Q49" s="172"/>
    </row>
    <row r="50" spans="1:17" ht="19.899999999999999" customHeight="1" x14ac:dyDescent="0.2">
      <c r="A50" s="366"/>
      <c r="B50" s="239">
        <v>2015</v>
      </c>
      <c r="C50" s="239">
        <v>2016</v>
      </c>
      <c r="D50" s="239">
        <v>2017</v>
      </c>
      <c r="E50" s="239">
        <v>2018</v>
      </c>
      <c r="F50" s="171">
        <v>2019</v>
      </c>
      <c r="G50" s="239">
        <v>2015</v>
      </c>
      <c r="H50" s="239">
        <v>2016</v>
      </c>
      <c r="I50" s="239">
        <v>2017</v>
      </c>
      <c r="J50" s="239">
        <v>2018</v>
      </c>
      <c r="K50" s="171">
        <v>2019</v>
      </c>
      <c r="L50" s="367"/>
      <c r="N50" s="172"/>
      <c r="O50" s="172"/>
      <c r="P50" s="172"/>
      <c r="Q50" s="172"/>
    </row>
    <row r="51" spans="1:17" ht="18.600000000000001" customHeight="1" x14ac:dyDescent="0.2">
      <c r="A51" s="143" t="s">
        <v>381</v>
      </c>
      <c r="B51" s="274">
        <v>10</v>
      </c>
      <c r="C51" s="274">
        <v>8</v>
      </c>
      <c r="D51" s="274">
        <v>21.7</v>
      </c>
      <c r="E51" s="274">
        <v>29.3</v>
      </c>
      <c r="F51" s="274">
        <v>28</v>
      </c>
      <c r="G51" s="275">
        <v>15</v>
      </c>
      <c r="H51" s="275">
        <v>10</v>
      </c>
      <c r="I51" s="275">
        <v>14</v>
      </c>
      <c r="J51" s="275">
        <v>13</v>
      </c>
      <c r="K51" s="275">
        <v>3</v>
      </c>
      <c r="L51" s="258" t="s">
        <v>43</v>
      </c>
      <c r="N51" s="172"/>
      <c r="O51" s="172"/>
      <c r="P51" s="172"/>
      <c r="Q51" s="172"/>
    </row>
    <row r="52" spans="1:17" ht="18.600000000000001" customHeight="1" x14ac:dyDescent="0.2">
      <c r="A52" s="143" t="s">
        <v>476</v>
      </c>
      <c r="B52" s="274"/>
      <c r="C52" s="274">
        <v>1.3</v>
      </c>
      <c r="D52" s="274">
        <v>0</v>
      </c>
      <c r="E52" s="274">
        <v>0</v>
      </c>
      <c r="F52" s="274"/>
      <c r="G52" s="275"/>
      <c r="H52" s="275" t="s">
        <v>184</v>
      </c>
      <c r="I52" s="275">
        <v>0</v>
      </c>
      <c r="J52" s="275">
        <v>0</v>
      </c>
      <c r="K52" s="275"/>
      <c r="L52" s="258"/>
      <c r="N52" s="172"/>
      <c r="O52" s="172"/>
      <c r="P52" s="172"/>
      <c r="Q52" s="172"/>
    </row>
    <row r="53" spans="1:17" ht="18.600000000000001" customHeight="1" x14ac:dyDescent="0.2">
      <c r="A53" s="143" t="s">
        <v>382</v>
      </c>
      <c r="B53" s="279">
        <v>0</v>
      </c>
      <c r="C53" s="279">
        <v>0.3</v>
      </c>
      <c r="D53" s="279">
        <v>0.01</v>
      </c>
      <c r="E53" s="279">
        <v>0.1</v>
      </c>
      <c r="F53" s="279">
        <v>0</v>
      </c>
      <c r="G53" s="261">
        <v>0</v>
      </c>
      <c r="H53" s="261">
        <v>2</v>
      </c>
      <c r="I53" s="261">
        <v>2</v>
      </c>
      <c r="J53" s="261">
        <v>2</v>
      </c>
      <c r="K53" s="261">
        <v>2</v>
      </c>
      <c r="L53" s="258" t="s">
        <v>71</v>
      </c>
      <c r="N53" s="172"/>
      <c r="O53" s="172"/>
      <c r="P53" s="172"/>
      <c r="Q53" s="172"/>
    </row>
    <row r="54" spans="1:17" ht="18.600000000000001" customHeight="1" x14ac:dyDescent="0.2">
      <c r="A54" s="143" t="s">
        <v>272</v>
      </c>
      <c r="B54" s="279">
        <v>55.5</v>
      </c>
      <c r="C54" s="279">
        <v>223.5</v>
      </c>
      <c r="D54" s="279">
        <v>363.2</v>
      </c>
      <c r="E54" s="279">
        <v>0</v>
      </c>
      <c r="F54" s="279">
        <v>257.22000000000003</v>
      </c>
      <c r="G54" s="261" t="s">
        <v>18</v>
      </c>
      <c r="H54" s="261" t="s">
        <v>18</v>
      </c>
      <c r="I54" s="261" t="s">
        <v>18</v>
      </c>
      <c r="J54" s="261" t="s">
        <v>18</v>
      </c>
      <c r="K54" s="261" t="s">
        <v>18</v>
      </c>
      <c r="L54" s="258" t="s">
        <v>87</v>
      </c>
      <c r="N54" s="172"/>
      <c r="O54" s="172"/>
      <c r="P54" s="172"/>
      <c r="Q54" s="172"/>
    </row>
    <row r="55" spans="1:17" ht="18.600000000000001" customHeight="1" x14ac:dyDescent="0.2">
      <c r="A55" s="143" t="s">
        <v>110</v>
      </c>
      <c r="B55" s="279">
        <v>0.1</v>
      </c>
      <c r="C55" s="279">
        <v>0</v>
      </c>
      <c r="D55" s="279">
        <v>0.5</v>
      </c>
      <c r="E55" s="279">
        <v>88</v>
      </c>
      <c r="F55" s="279">
        <v>96</v>
      </c>
      <c r="G55" s="261">
        <v>1</v>
      </c>
      <c r="H55" s="261">
        <v>0</v>
      </c>
      <c r="I55" s="261">
        <v>3</v>
      </c>
      <c r="J55" s="261">
        <v>9</v>
      </c>
      <c r="K55" s="261">
        <v>9</v>
      </c>
      <c r="L55" s="258" t="s">
        <v>71</v>
      </c>
      <c r="N55" s="172"/>
      <c r="O55" s="172"/>
      <c r="P55" s="172"/>
      <c r="Q55" s="172"/>
    </row>
    <row r="56" spans="1:17" ht="18.600000000000001" customHeight="1" x14ac:dyDescent="0.2">
      <c r="A56" s="143" t="s">
        <v>78</v>
      </c>
      <c r="B56" s="279">
        <v>0</v>
      </c>
      <c r="C56" s="279">
        <v>0</v>
      </c>
      <c r="D56" s="279">
        <v>0</v>
      </c>
      <c r="E56" s="279">
        <v>0</v>
      </c>
      <c r="F56" s="279">
        <v>0</v>
      </c>
      <c r="G56" s="261">
        <v>0</v>
      </c>
      <c r="H56" s="261">
        <v>0</v>
      </c>
      <c r="I56" s="261">
        <v>0</v>
      </c>
      <c r="J56" s="261">
        <v>0</v>
      </c>
      <c r="K56" s="261">
        <v>0</v>
      </c>
      <c r="L56" s="258" t="s">
        <v>79</v>
      </c>
      <c r="N56" s="172"/>
      <c r="O56" s="172"/>
      <c r="P56" s="172"/>
      <c r="Q56" s="172"/>
    </row>
    <row r="57" spans="1:17" ht="18.600000000000001" customHeight="1" x14ac:dyDescent="0.2">
      <c r="A57" s="143" t="s">
        <v>401</v>
      </c>
      <c r="B57" s="279">
        <v>59.3</v>
      </c>
      <c r="C57" s="279">
        <v>55.4</v>
      </c>
      <c r="D57" s="279">
        <v>29.5</v>
      </c>
      <c r="E57" s="279">
        <v>50.87</v>
      </c>
      <c r="F57" s="279">
        <v>31.4</v>
      </c>
      <c r="G57" s="261">
        <v>5</v>
      </c>
      <c r="H57" s="261">
        <v>5</v>
      </c>
      <c r="I57" s="261">
        <v>5</v>
      </c>
      <c r="J57" s="261">
        <v>5</v>
      </c>
      <c r="K57" s="261">
        <v>4</v>
      </c>
      <c r="L57" s="258" t="s">
        <v>43</v>
      </c>
      <c r="N57" s="172"/>
      <c r="O57" s="172"/>
      <c r="P57" s="172"/>
      <c r="Q57" s="172"/>
    </row>
    <row r="58" spans="1:17" ht="18.600000000000001" customHeight="1" x14ac:dyDescent="0.2">
      <c r="A58" s="143" t="s">
        <v>111</v>
      </c>
      <c r="B58" s="279">
        <v>49.1</v>
      </c>
      <c r="C58" s="279">
        <v>41</v>
      </c>
      <c r="D58" s="279">
        <v>33.700000000000003</v>
      </c>
      <c r="E58" s="279">
        <v>40.200000000000003</v>
      </c>
      <c r="F58" s="279">
        <v>27.97</v>
      </c>
      <c r="G58" s="261">
        <v>6</v>
      </c>
      <c r="H58" s="261">
        <v>6</v>
      </c>
      <c r="I58" s="261">
        <v>6</v>
      </c>
      <c r="J58" s="261">
        <v>6</v>
      </c>
      <c r="K58" s="261">
        <v>6</v>
      </c>
      <c r="L58" s="258" t="s">
        <v>43</v>
      </c>
      <c r="N58" s="172"/>
      <c r="O58" s="172"/>
      <c r="P58" s="172"/>
      <c r="Q58" s="172"/>
    </row>
    <row r="59" spans="1:17" ht="18.600000000000001" customHeight="1" x14ac:dyDescent="0.2">
      <c r="A59" s="143" t="s">
        <v>112</v>
      </c>
      <c r="B59" s="279">
        <v>0</v>
      </c>
      <c r="C59" s="279">
        <v>0.2</v>
      </c>
      <c r="D59" s="279">
        <v>0</v>
      </c>
      <c r="E59" s="279">
        <v>0</v>
      </c>
      <c r="F59" s="279">
        <v>0</v>
      </c>
      <c r="G59" s="261">
        <v>0</v>
      </c>
      <c r="H59" s="261">
        <v>2</v>
      </c>
      <c r="I59" s="261">
        <v>0</v>
      </c>
      <c r="J59" s="261">
        <v>0</v>
      </c>
      <c r="K59" s="261">
        <v>0</v>
      </c>
      <c r="L59" s="258" t="s">
        <v>69</v>
      </c>
      <c r="N59" s="172"/>
      <c r="O59" s="172"/>
      <c r="P59" s="172"/>
      <c r="Q59" s="172"/>
    </row>
    <row r="60" spans="1:17" ht="18.600000000000001" customHeight="1" x14ac:dyDescent="0.2">
      <c r="A60" s="143" t="s">
        <v>457</v>
      </c>
      <c r="B60" s="279">
        <v>35</v>
      </c>
      <c r="C60" s="279">
        <v>0</v>
      </c>
      <c r="D60" s="279">
        <v>0</v>
      </c>
      <c r="E60" s="279">
        <v>0</v>
      </c>
      <c r="F60" s="279">
        <v>0</v>
      </c>
      <c r="G60" s="261">
        <v>15</v>
      </c>
      <c r="H60" s="261">
        <v>0</v>
      </c>
      <c r="I60" s="261">
        <v>0</v>
      </c>
      <c r="J60" s="261">
        <v>0</v>
      </c>
      <c r="K60" s="261">
        <v>3</v>
      </c>
      <c r="L60" s="258"/>
      <c r="N60" s="172"/>
      <c r="O60" s="172"/>
      <c r="P60" s="172"/>
      <c r="Q60" s="172"/>
    </row>
    <row r="61" spans="1:17" ht="18.600000000000001" customHeight="1" x14ac:dyDescent="0.2">
      <c r="A61" s="143" t="s">
        <v>273</v>
      </c>
      <c r="B61" s="279">
        <v>0.1</v>
      </c>
      <c r="C61" s="279">
        <v>0.2</v>
      </c>
      <c r="D61" s="279">
        <v>0</v>
      </c>
      <c r="E61" s="279">
        <v>0</v>
      </c>
      <c r="F61" s="279">
        <v>0</v>
      </c>
      <c r="G61" s="261">
        <v>1</v>
      </c>
      <c r="H61" s="261">
        <v>2</v>
      </c>
      <c r="I61" s="261">
        <v>0</v>
      </c>
      <c r="J61" s="261">
        <v>0</v>
      </c>
      <c r="K61" s="261">
        <v>0</v>
      </c>
      <c r="L61" s="258" t="s">
        <v>69</v>
      </c>
      <c r="N61" s="172"/>
      <c r="O61" s="172"/>
      <c r="P61" s="172"/>
      <c r="Q61" s="172"/>
    </row>
    <row r="62" spans="1:17" ht="18.600000000000001" customHeight="1" x14ac:dyDescent="0.2">
      <c r="A62" s="143" t="s">
        <v>113</v>
      </c>
      <c r="B62" s="279">
        <v>42.6</v>
      </c>
      <c r="C62" s="279">
        <v>85.1</v>
      </c>
      <c r="D62" s="279">
        <v>50.1</v>
      </c>
      <c r="E62" s="279">
        <v>69.8</v>
      </c>
      <c r="F62" s="279">
        <v>73.86</v>
      </c>
      <c r="G62" s="261">
        <v>7</v>
      </c>
      <c r="H62" s="261">
        <v>7</v>
      </c>
      <c r="I62" s="261">
        <v>7</v>
      </c>
      <c r="J62" s="261">
        <v>7</v>
      </c>
      <c r="K62" s="261">
        <v>7</v>
      </c>
      <c r="L62" s="258" t="s">
        <v>43</v>
      </c>
      <c r="N62" s="172"/>
      <c r="O62" s="172"/>
      <c r="P62" s="172"/>
      <c r="Q62" s="172"/>
    </row>
    <row r="63" spans="1:17" ht="18.600000000000001" customHeight="1" x14ac:dyDescent="0.2">
      <c r="A63" s="143" t="s">
        <v>319</v>
      </c>
      <c r="B63" s="279">
        <v>5</v>
      </c>
      <c r="C63" s="279">
        <v>36.5</v>
      </c>
      <c r="D63" s="279">
        <v>14.7</v>
      </c>
      <c r="E63" s="279">
        <v>12.3</v>
      </c>
      <c r="F63" s="279">
        <v>0.99299999999999999</v>
      </c>
      <c r="G63" s="261">
        <v>8</v>
      </c>
      <c r="H63" s="261">
        <v>2</v>
      </c>
      <c r="I63" s="261">
        <v>2</v>
      </c>
      <c r="J63" s="261">
        <v>2</v>
      </c>
      <c r="K63" s="261">
        <v>1</v>
      </c>
      <c r="L63" s="258" t="s">
        <v>69</v>
      </c>
      <c r="N63" s="172"/>
      <c r="O63" s="172"/>
      <c r="P63" s="172"/>
      <c r="Q63" s="172"/>
    </row>
    <row r="64" spans="1:17" ht="18.600000000000001" customHeight="1" x14ac:dyDescent="0.2">
      <c r="A64" s="143" t="s">
        <v>335</v>
      </c>
      <c r="B64" s="279">
        <v>0</v>
      </c>
      <c r="C64" s="279" t="s">
        <v>472</v>
      </c>
      <c r="D64" s="279" t="s">
        <v>472</v>
      </c>
      <c r="E64" s="279">
        <v>0</v>
      </c>
      <c r="F64" s="279" t="s">
        <v>472</v>
      </c>
      <c r="G64" s="261">
        <v>0</v>
      </c>
      <c r="H64" s="261" t="s">
        <v>472</v>
      </c>
      <c r="I64" s="279" t="s">
        <v>472</v>
      </c>
      <c r="J64" s="279" t="s">
        <v>472</v>
      </c>
      <c r="K64" s="279" t="s">
        <v>472</v>
      </c>
      <c r="L64" s="258" t="s">
        <v>69</v>
      </c>
      <c r="N64" s="172"/>
      <c r="O64" s="172"/>
      <c r="P64" s="172"/>
      <c r="Q64" s="172"/>
    </row>
    <row r="65" spans="1:17" ht="18.600000000000001" customHeight="1" x14ac:dyDescent="0.2">
      <c r="A65" s="143" t="s">
        <v>274</v>
      </c>
      <c r="B65" s="279">
        <v>0</v>
      </c>
      <c r="C65" s="279">
        <v>0</v>
      </c>
      <c r="D65" s="279">
        <v>0</v>
      </c>
      <c r="E65" s="279">
        <v>0</v>
      </c>
      <c r="F65" s="260"/>
      <c r="G65" s="261">
        <v>0</v>
      </c>
      <c r="H65" s="261">
        <v>0</v>
      </c>
      <c r="I65" s="261">
        <v>0</v>
      </c>
      <c r="J65" s="261">
        <v>0</v>
      </c>
      <c r="K65" s="259"/>
      <c r="L65" s="258" t="s">
        <v>68</v>
      </c>
      <c r="N65" s="172"/>
      <c r="O65" s="172"/>
      <c r="P65" s="172"/>
      <c r="Q65" s="172"/>
    </row>
    <row r="66" spans="1:17" ht="18.600000000000001" customHeight="1" x14ac:dyDescent="0.2">
      <c r="A66" s="143" t="s">
        <v>227</v>
      </c>
      <c r="B66" s="279">
        <v>0</v>
      </c>
      <c r="C66" s="279">
        <v>0</v>
      </c>
      <c r="D66" s="279">
        <v>0</v>
      </c>
      <c r="E66" s="279">
        <v>0</v>
      </c>
      <c r="F66" s="279">
        <v>61.2</v>
      </c>
      <c r="G66" s="261" t="s">
        <v>18</v>
      </c>
      <c r="H66" s="261" t="s">
        <v>18</v>
      </c>
      <c r="I66" s="261" t="s">
        <v>18</v>
      </c>
      <c r="J66" s="261" t="s">
        <v>18</v>
      </c>
      <c r="K66" s="261" t="s">
        <v>18</v>
      </c>
      <c r="L66" s="258" t="s">
        <v>69</v>
      </c>
      <c r="N66" s="172"/>
      <c r="O66" s="172"/>
      <c r="P66" s="172"/>
      <c r="Q66" s="172"/>
    </row>
    <row r="67" spans="1:17" ht="18.600000000000001" customHeight="1" x14ac:dyDescent="0.2">
      <c r="A67" s="143" t="s">
        <v>523</v>
      </c>
      <c r="B67" s="279"/>
      <c r="C67" s="279" t="s">
        <v>472</v>
      </c>
      <c r="D67" s="279" t="s">
        <v>472</v>
      </c>
      <c r="E67" s="279" t="s">
        <v>472</v>
      </c>
      <c r="F67" s="279">
        <v>85.418000000000006</v>
      </c>
      <c r="G67" s="261">
        <v>0</v>
      </c>
      <c r="H67" s="261" t="s">
        <v>472</v>
      </c>
      <c r="I67" s="279" t="s">
        <v>472</v>
      </c>
      <c r="J67" s="279" t="s">
        <v>472</v>
      </c>
      <c r="K67" s="261" t="s">
        <v>18</v>
      </c>
      <c r="L67" s="258"/>
      <c r="N67" s="172"/>
      <c r="O67" s="172"/>
      <c r="P67" s="172"/>
      <c r="Q67" s="172"/>
    </row>
    <row r="68" spans="1:17" ht="18.600000000000001" customHeight="1" x14ac:dyDescent="0.2">
      <c r="A68" s="143" t="s">
        <v>383</v>
      </c>
      <c r="B68" s="279">
        <v>17.100000000000001</v>
      </c>
      <c r="C68" s="279">
        <v>17.2</v>
      </c>
      <c r="D68" s="279">
        <v>5.7</v>
      </c>
      <c r="E68" s="279">
        <v>13.2</v>
      </c>
      <c r="F68" s="279">
        <v>0</v>
      </c>
      <c r="G68" s="261">
        <v>8</v>
      </c>
      <c r="H68" s="261">
        <v>8</v>
      </c>
      <c r="I68" s="261">
        <v>9</v>
      </c>
      <c r="J68" s="261">
        <v>8</v>
      </c>
      <c r="K68" s="261">
        <v>0</v>
      </c>
      <c r="L68" s="258" t="s">
        <v>69</v>
      </c>
      <c r="N68" s="172"/>
      <c r="O68" s="172"/>
      <c r="P68" s="172"/>
      <c r="Q68" s="172"/>
    </row>
    <row r="69" spans="1:17" ht="18.600000000000001" customHeight="1" x14ac:dyDescent="0.2">
      <c r="A69" s="143" t="s">
        <v>115</v>
      </c>
      <c r="B69" s="279">
        <v>191.9</v>
      </c>
      <c r="C69" s="279">
        <v>97.3</v>
      </c>
      <c r="D69" s="279">
        <v>98.6</v>
      </c>
      <c r="E69" s="279">
        <v>96.7</v>
      </c>
      <c r="F69" s="279">
        <v>98.75</v>
      </c>
      <c r="G69" s="261">
        <v>10</v>
      </c>
      <c r="H69" s="261">
        <v>10</v>
      </c>
      <c r="I69" s="261">
        <v>10</v>
      </c>
      <c r="J69" s="261">
        <v>10</v>
      </c>
      <c r="K69" s="261">
        <v>10</v>
      </c>
      <c r="L69" s="258" t="s">
        <v>43</v>
      </c>
      <c r="N69" s="172"/>
      <c r="O69" s="172"/>
      <c r="P69" s="172"/>
      <c r="Q69" s="172"/>
    </row>
    <row r="70" spans="1:17" ht="18.600000000000001" customHeight="1" x14ac:dyDescent="0.2">
      <c r="A70" s="143" t="s">
        <v>116</v>
      </c>
      <c r="B70" s="279">
        <v>29.1</v>
      </c>
      <c r="C70" s="279">
        <v>64</v>
      </c>
      <c r="D70" s="279">
        <v>59.3</v>
      </c>
      <c r="E70" s="279">
        <v>41.82</v>
      </c>
      <c r="F70" s="279">
        <v>30.2</v>
      </c>
      <c r="G70" s="261">
        <v>6</v>
      </c>
      <c r="H70" s="261">
        <v>6</v>
      </c>
      <c r="I70" s="261">
        <v>6</v>
      </c>
      <c r="J70" s="261">
        <v>6</v>
      </c>
      <c r="K70" s="261">
        <v>6</v>
      </c>
      <c r="L70" s="258" t="s">
        <v>43</v>
      </c>
      <c r="N70" s="172"/>
      <c r="O70" s="172"/>
      <c r="P70" s="172"/>
      <c r="Q70" s="172"/>
    </row>
    <row r="71" spans="1:17" ht="18.600000000000001" customHeight="1" x14ac:dyDescent="0.2">
      <c r="A71" s="143" t="s">
        <v>475</v>
      </c>
      <c r="B71" s="279">
        <v>2.2999999999999998</v>
      </c>
      <c r="C71" s="279">
        <v>13</v>
      </c>
      <c r="D71" s="279">
        <v>0</v>
      </c>
      <c r="E71" s="279">
        <v>0</v>
      </c>
      <c r="F71" s="279" t="s">
        <v>472</v>
      </c>
      <c r="G71" s="261">
        <v>11</v>
      </c>
      <c r="H71" s="261">
        <v>11</v>
      </c>
      <c r="I71" s="261">
        <v>0</v>
      </c>
      <c r="J71" s="261">
        <v>0</v>
      </c>
      <c r="K71" s="279" t="s">
        <v>472</v>
      </c>
      <c r="L71" s="258" t="s">
        <v>69</v>
      </c>
      <c r="N71" s="172"/>
      <c r="O71" s="172"/>
      <c r="P71" s="172"/>
      <c r="Q71" s="172"/>
    </row>
    <row r="72" spans="1:17" ht="18.600000000000001" customHeight="1" x14ac:dyDescent="0.2">
      <c r="A72" s="143" t="s">
        <v>402</v>
      </c>
      <c r="B72" s="279">
        <v>292.89999999999998</v>
      </c>
      <c r="C72" s="279">
        <v>58</v>
      </c>
      <c r="D72" s="279">
        <v>21.1</v>
      </c>
      <c r="E72" s="279">
        <v>43.9</v>
      </c>
      <c r="F72" s="279">
        <v>74</v>
      </c>
      <c r="G72" s="261">
        <v>23</v>
      </c>
      <c r="H72" s="261">
        <v>27</v>
      </c>
      <c r="I72" s="261">
        <v>4</v>
      </c>
      <c r="J72" s="261">
        <v>7</v>
      </c>
      <c r="K72" s="261">
        <v>6</v>
      </c>
      <c r="L72" s="258" t="s">
        <v>43</v>
      </c>
      <c r="N72" s="172"/>
      <c r="O72" s="172"/>
      <c r="P72" s="172"/>
      <c r="Q72" s="172"/>
    </row>
    <row r="73" spans="1:17" ht="18.600000000000001" customHeight="1" x14ac:dyDescent="0.2">
      <c r="A73" s="143" t="s">
        <v>117</v>
      </c>
      <c r="B73" s="279">
        <v>0</v>
      </c>
      <c r="C73" s="279">
        <v>0</v>
      </c>
      <c r="D73" s="279">
        <v>0.5</v>
      </c>
      <c r="E73" s="279">
        <v>0.5</v>
      </c>
      <c r="F73" s="279">
        <v>1.23</v>
      </c>
      <c r="G73" s="261">
        <v>0</v>
      </c>
      <c r="H73" s="261">
        <v>0</v>
      </c>
      <c r="I73" s="261">
        <v>1</v>
      </c>
      <c r="J73" s="261">
        <v>1</v>
      </c>
      <c r="K73" s="261">
        <v>1</v>
      </c>
      <c r="L73" s="258" t="s">
        <v>43</v>
      </c>
      <c r="N73" s="172"/>
      <c r="O73" s="172"/>
      <c r="P73" s="172"/>
      <c r="Q73" s="172"/>
    </row>
    <row r="74" spans="1:17" ht="18.600000000000001" customHeight="1" x14ac:dyDescent="0.2">
      <c r="A74" s="143" t="s">
        <v>118</v>
      </c>
      <c r="B74" s="279">
        <v>0</v>
      </c>
      <c r="C74" s="279" t="s">
        <v>472</v>
      </c>
      <c r="D74" s="279" t="s">
        <v>472</v>
      </c>
      <c r="E74" s="279" t="s">
        <v>472</v>
      </c>
      <c r="F74" s="279" t="s">
        <v>472</v>
      </c>
      <c r="G74" s="261">
        <v>0</v>
      </c>
      <c r="H74" s="261" t="s">
        <v>472</v>
      </c>
      <c r="I74" s="279" t="s">
        <v>472</v>
      </c>
      <c r="J74" s="279" t="s">
        <v>472</v>
      </c>
      <c r="K74" s="279" t="s">
        <v>472</v>
      </c>
      <c r="L74" s="258" t="s">
        <v>69</v>
      </c>
      <c r="N74" s="172"/>
      <c r="O74" s="172"/>
      <c r="P74" s="172"/>
      <c r="Q74" s="172"/>
    </row>
    <row r="75" spans="1:17" ht="18.600000000000001" customHeight="1" x14ac:dyDescent="0.2">
      <c r="A75" s="143" t="s">
        <v>473</v>
      </c>
      <c r="B75" s="279"/>
      <c r="C75" s="279">
        <v>6.6</v>
      </c>
      <c r="D75" s="279">
        <v>0.8</v>
      </c>
      <c r="E75" s="279">
        <v>1.25</v>
      </c>
      <c r="F75" s="279">
        <v>0.46</v>
      </c>
      <c r="G75" s="261"/>
      <c r="H75" s="261">
        <v>3</v>
      </c>
      <c r="I75" s="261">
        <v>4</v>
      </c>
      <c r="J75" s="261">
        <v>5</v>
      </c>
      <c r="K75" s="261">
        <v>3</v>
      </c>
      <c r="L75" s="258" t="s">
        <v>69</v>
      </c>
      <c r="N75" s="172"/>
      <c r="O75" s="172"/>
      <c r="P75" s="172"/>
      <c r="Q75" s="172"/>
    </row>
    <row r="76" spans="1:17" ht="18.600000000000001" customHeight="1" x14ac:dyDescent="0.2">
      <c r="A76" s="143" t="s">
        <v>474</v>
      </c>
      <c r="B76" s="279"/>
      <c r="C76" s="279">
        <v>0</v>
      </c>
      <c r="D76" s="279">
        <v>0</v>
      </c>
      <c r="E76" s="279">
        <v>0</v>
      </c>
      <c r="F76" s="279">
        <v>1.2</v>
      </c>
      <c r="G76" s="261"/>
      <c r="H76" s="261">
        <v>0</v>
      </c>
      <c r="I76" s="261">
        <v>0</v>
      </c>
      <c r="J76" s="261">
        <v>0</v>
      </c>
      <c r="K76" s="261">
        <v>1</v>
      </c>
      <c r="L76" s="258" t="s">
        <v>79</v>
      </c>
      <c r="N76" s="172"/>
      <c r="O76" s="172"/>
      <c r="P76" s="172"/>
      <c r="Q76" s="172"/>
    </row>
    <row r="77" spans="1:17" ht="18.600000000000001" customHeight="1" x14ac:dyDescent="0.2">
      <c r="A77" s="143" t="s">
        <v>403</v>
      </c>
      <c r="B77" s="279">
        <v>44</v>
      </c>
      <c r="C77" s="279">
        <v>3</v>
      </c>
      <c r="D77" s="279">
        <v>17</v>
      </c>
      <c r="E77" s="279">
        <v>10</v>
      </c>
      <c r="F77" s="279">
        <v>10</v>
      </c>
      <c r="G77" s="261">
        <v>10</v>
      </c>
      <c r="H77" s="261">
        <v>10</v>
      </c>
      <c r="I77" s="261">
        <v>10</v>
      </c>
      <c r="J77" s="261">
        <v>10</v>
      </c>
      <c r="K77" s="261">
        <v>10</v>
      </c>
      <c r="L77" s="258" t="s">
        <v>68</v>
      </c>
      <c r="N77" s="172"/>
      <c r="O77" s="172"/>
      <c r="P77" s="172"/>
      <c r="Q77" s="172"/>
    </row>
    <row r="78" spans="1:17" ht="18.600000000000001" customHeight="1" x14ac:dyDescent="0.2">
      <c r="A78" s="143" t="s">
        <v>94</v>
      </c>
      <c r="B78" s="279"/>
      <c r="C78" s="279"/>
      <c r="D78" s="279">
        <v>9.1999999999999993</v>
      </c>
      <c r="E78" s="279"/>
      <c r="F78" s="279"/>
      <c r="G78" s="261"/>
      <c r="H78" s="261"/>
      <c r="I78" s="261">
        <v>9</v>
      </c>
      <c r="J78" s="261"/>
      <c r="K78" s="261"/>
      <c r="L78" s="258" t="s">
        <v>51</v>
      </c>
      <c r="N78" s="172"/>
      <c r="O78" s="172"/>
      <c r="P78" s="172"/>
      <c r="Q78" s="172"/>
    </row>
    <row r="79" spans="1:17" ht="18.600000000000001" customHeight="1" x14ac:dyDescent="0.2">
      <c r="A79" s="143" t="s">
        <v>120</v>
      </c>
      <c r="B79" s="279">
        <v>63.7</v>
      </c>
      <c r="C79" s="279">
        <v>51.5</v>
      </c>
      <c r="D79" s="279">
        <v>49.4</v>
      </c>
      <c r="E79" s="279">
        <v>58</v>
      </c>
      <c r="F79" s="279">
        <v>44</v>
      </c>
      <c r="G79" s="261">
        <v>4</v>
      </c>
      <c r="H79" s="261">
        <v>7</v>
      </c>
      <c r="I79" s="261">
        <v>7</v>
      </c>
      <c r="J79" s="261">
        <v>7</v>
      </c>
      <c r="K79" s="261">
        <v>7</v>
      </c>
      <c r="L79" s="258" t="s">
        <v>68</v>
      </c>
      <c r="N79" s="172"/>
      <c r="O79" s="172"/>
      <c r="P79" s="172"/>
      <c r="Q79" s="172"/>
    </row>
    <row r="80" spans="1:17" ht="18.600000000000001" customHeight="1" x14ac:dyDescent="0.2">
      <c r="A80" s="143" t="s">
        <v>465</v>
      </c>
      <c r="B80" s="279">
        <v>0.2</v>
      </c>
      <c r="C80" s="279">
        <v>1.2</v>
      </c>
      <c r="D80" s="279">
        <v>0</v>
      </c>
      <c r="E80" s="279">
        <v>0</v>
      </c>
      <c r="F80" s="279">
        <v>0.95</v>
      </c>
      <c r="G80" s="261">
        <v>1</v>
      </c>
      <c r="H80" s="261">
        <v>2</v>
      </c>
      <c r="I80" s="261">
        <v>0</v>
      </c>
      <c r="J80" s="261">
        <v>0</v>
      </c>
      <c r="K80" s="261">
        <v>2</v>
      </c>
      <c r="L80" s="84" t="s">
        <v>326</v>
      </c>
      <c r="N80" s="172"/>
      <c r="O80" s="172"/>
      <c r="P80" s="172"/>
      <c r="Q80" s="172"/>
    </row>
    <row r="81" spans="1:17" ht="18.600000000000001" customHeight="1" x14ac:dyDescent="0.2">
      <c r="A81" s="143" t="s">
        <v>121</v>
      </c>
      <c r="B81" s="279">
        <v>8.6</v>
      </c>
      <c r="C81" s="279">
        <v>8.1</v>
      </c>
      <c r="D81" s="279">
        <v>8</v>
      </c>
      <c r="E81" s="279">
        <v>12</v>
      </c>
      <c r="F81" s="279">
        <v>12</v>
      </c>
      <c r="G81" s="261">
        <v>5</v>
      </c>
      <c r="H81" s="261">
        <v>5</v>
      </c>
      <c r="I81" s="261">
        <v>5</v>
      </c>
      <c r="J81" s="261">
        <v>5</v>
      </c>
      <c r="K81" s="261">
        <v>5</v>
      </c>
      <c r="L81" s="258" t="s">
        <v>51</v>
      </c>
      <c r="N81" s="172"/>
      <c r="O81" s="172"/>
      <c r="P81" s="172"/>
      <c r="Q81" s="172"/>
    </row>
    <row r="82" spans="1:17" ht="18.600000000000001" customHeight="1" x14ac:dyDescent="0.2">
      <c r="A82" s="143" t="s">
        <v>122</v>
      </c>
      <c r="B82" s="279">
        <v>31.9</v>
      </c>
      <c r="C82" s="279">
        <v>0</v>
      </c>
      <c r="D82" s="279">
        <v>0</v>
      </c>
      <c r="E82" s="279">
        <v>0</v>
      </c>
      <c r="F82" s="279">
        <v>0</v>
      </c>
      <c r="G82" s="261">
        <v>6</v>
      </c>
      <c r="H82" s="261">
        <v>0</v>
      </c>
      <c r="I82" s="261">
        <v>0</v>
      </c>
      <c r="J82" s="261">
        <v>0</v>
      </c>
      <c r="K82" s="261">
        <v>0</v>
      </c>
      <c r="L82" s="258" t="s">
        <v>43</v>
      </c>
      <c r="N82" s="172"/>
      <c r="O82" s="172"/>
      <c r="P82" s="172"/>
      <c r="Q82" s="172"/>
    </row>
    <row r="83" spans="1:17" ht="18.600000000000001" customHeight="1" x14ac:dyDescent="0.2">
      <c r="A83" s="143" t="s">
        <v>458</v>
      </c>
      <c r="B83" s="279">
        <v>1.2</v>
      </c>
      <c r="C83" s="279">
        <v>0</v>
      </c>
      <c r="D83" s="279">
        <v>0</v>
      </c>
      <c r="E83" s="279">
        <v>51</v>
      </c>
      <c r="F83" s="279">
        <v>0.7</v>
      </c>
      <c r="G83" s="261">
        <v>4</v>
      </c>
      <c r="H83" s="261">
        <v>0</v>
      </c>
      <c r="I83" s="261">
        <v>0</v>
      </c>
      <c r="J83" s="261">
        <v>3</v>
      </c>
      <c r="K83" s="261">
        <v>3</v>
      </c>
      <c r="L83" s="258" t="s">
        <v>71</v>
      </c>
      <c r="N83" s="172"/>
      <c r="O83" s="172"/>
      <c r="P83" s="172"/>
      <c r="Q83" s="172"/>
    </row>
    <row r="84" spans="1:17" ht="18.600000000000001" customHeight="1" x14ac:dyDescent="0.2">
      <c r="A84" s="143" t="s">
        <v>123</v>
      </c>
      <c r="B84" s="279">
        <v>0</v>
      </c>
      <c r="C84" s="279" t="s">
        <v>472</v>
      </c>
      <c r="D84" s="279" t="s">
        <v>472</v>
      </c>
      <c r="E84" s="279" t="s">
        <v>472</v>
      </c>
      <c r="F84" s="279"/>
      <c r="G84" s="261">
        <v>0</v>
      </c>
      <c r="H84" s="261" t="s">
        <v>472</v>
      </c>
      <c r="I84" s="279" t="s">
        <v>472</v>
      </c>
      <c r="J84" s="279" t="s">
        <v>472</v>
      </c>
      <c r="K84" s="279"/>
      <c r="L84" s="258" t="s">
        <v>71</v>
      </c>
      <c r="N84" s="172"/>
      <c r="O84" s="172"/>
      <c r="P84" s="172"/>
      <c r="Q84" s="172"/>
    </row>
    <row r="85" spans="1:17" ht="18.600000000000001" customHeight="1" x14ac:dyDescent="0.2">
      <c r="A85" s="143" t="s">
        <v>124</v>
      </c>
      <c r="B85" s="279">
        <v>48.6</v>
      </c>
      <c r="C85" s="279">
        <v>16</v>
      </c>
      <c r="D85" s="279">
        <v>16</v>
      </c>
      <c r="E85" s="279">
        <v>15</v>
      </c>
      <c r="F85" s="279">
        <v>14</v>
      </c>
      <c r="G85" s="261">
        <v>4</v>
      </c>
      <c r="H85" s="261">
        <v>4</v>
      </c>
      <c r="I85" s="261">
        <v>4</v>
      </c>
      <c r="J85" s="261">
        <v>7</v>
      </c>
      <c r="K85" s="261">
        <v>6</v>
      </c>
      <c r="L85" s="258" t="s">
        <v>43</v>
      </c>
      <c r="N85" s="172"/>
      <c r="O85" s="172"/>
      <c r="P85" s="172"/>
      <c r="Q85" s="172"/>
    </row>
    <row r="86" spans="1:17" ht="18.600000000000001" customHeight="1" x14ac:dyDescent="0.2">
      <c r="A86" s="143" t="s">
        <v>125</v>
      </c>
      <c r="B86" s="279">
        <v>0</v>
      </c>
      <c r="C86" s="279" t="s">
        <v>472</v>
      </c>
      <c r="D86" s="279" t="s">
        <v>472</v>
      </c>
      <c r="E86" s="279" t="s">
        <v>472</v>
      </c>
      <c r="F86" s="279"/>
      <c r="G86" s="261">
        <v>0</v>
      </c>
      <c r="H86" s="261" t="s">
        <v>472</v>
      </c>
      <c r="I86" s="279" t="s">
        <v>472</v>
      </c>
      <c r="J86" s="279" t="s">
        <v>472</v>
      </c>
      <c r="K86" s="279"/>
      <c r="L86" s="258" t="s">
        <v>126</v>
      </c>
      <c r="N86" s="172"/>
      <c r="O86" s="172"/>
      <c r="P86" s="172"/>
      <c r="Q86" s="172"/>
    </row>
    <row r="87" spans="1:17" ht="18.600000000000001" customHeight="1" x14ac:dyDescent="0.2">
      <c r="A87" s="143" t="s">
        <v>355</v>
      </c>
      <c r="B87" s="279">
        <v>96.1</v>
      </c>
      <c r="C87" s="279">
        <v>36.200000000000003</v>
      </c>
      <c r="D87" s="279">
        <v>35.200000000000003</v>
      </c>
      <c r="E87" s="279">
        <v>190.6</v>
      </c>
      <c r="F87" s="279">
        <v>192.1</v>
      </c>
      <c r="G87" s="261" t="s">
        <v>18</v>
      </c>
      <c r="H87" s="261" t="s">
        <v>18</v>
      </c>
      <c r="I87" s="261" t="s">
        <v>18</v>
      </c>
      <c r="J87" s="261" t="s">
        <v>18</v>
      </c>
      <c r="K87" s="261">
        <v>7</v>
      </c>
      <c r="L87" s="258" t="s">
        <v>43</v>
      </c>
      <c r="N87" s="172"/>
      <c r="O87" s="172"/>
      <c r="P87" s="172"/>
      <c r="Q87" s="172"/>
    </row>
    <row r="88" spans="1:17" ht="18.600000000000001" customHeight="1" x14ac:dyDescent="0.2">
      <c r="A88" s="143" t="s">
        <v>435</v>
      </c>
      <c r="B88" s="279">
        <v>0.1</v>
      </c>
      <c r="C88" s="279">
        <v>0.1</v>
      </c>
      <c r="D88" s="279">
        <v>5</v>
      </c>
      <c r="E88" s="279">
        <v>0.5</v>
      </c>
      <c r="F88" s="279">
        <v>0</v>
      </c>
      <c r="G88" s="261">
        <v>0</v>
      </c>
      <c r="H88" s="261" t="s">
        <v>184</v>
      </c>
      <c r="I88" s="261">
        <v>2</v>
      </c>
      <c r="J88" s="261" t="s">
        <v>184</v>
      </c>
      <c r="K88" s="261">
        <v>0</v>
      </c>
      <c r="L88" s="258" t="s">
        <v>69</v>
      </c>
      <c r="N88" s="172"/>
      <c r="O88" s="172"/>
      <c r="P88" s="172"/>
      <c r="Q88" s="172"/>
    </row>
    <row r="89" spans="1:17" ht="18.600000000000001" customHeight="1" x14ac:dyDescent="0.2">
      <c r="A89" s="143" t="s">
        <v>275</v>
      </c>
      <c r="B89" s="279">
        <v>0</v>
      </c>
      <c r="C89" s="279" t="s">
        <v>472</v>
      </c>
      <c r="D89" s="279" t="s">
        <v>472</v>
      </c>
      <c r="E89" s="279" t="s">
        <v>472</v>
      </c>
      <c r="F89" s="279"/>
      <c r="G89" s="261">
        <v>0</v>
      </c>
      <c r="H89" s="261" t="s">
        <v>472</v>
      </c>
      <c r="I89" s="279" t="s">
        <v>472</v>
      </c>
      <c r="J89" s="279" t="s">
        <v>472</v>
      </c>
      <c r="K89" s="279"/>
      <c r="L89" s="258" t="s">
        <v>68</v>
      </c>
      <c r="N89" s="172"/>
      <c r="O89" s="172"/>
      <c r="P89" s="172"/>
      <c r="Q89" s="172"/>
    </row>
    <row r="90" spans="1:17" ht="18.600000000000001" customHeight="1" x14ac:dyDescent="0.2">
      <c r="A90" s="143" t="s">
        <v>384</v>
      </c>
      <c r="B90" s="279">
        <v>42</v>
      </c>
      <c r="C90" s="279">
        <v>57</v>
      </c>
      <c r="D90" s="279">
        <v>56</v>
      </c>
      <c r="E90" s="279">
        <v>75.150000000000006</v>
      </c>
      <c r="F90" s="279">
        <v>53.34</v>
      </c>
      <c r="G90" s="261">
        <v>2</v>
      </c>
      <c r="H90" s="261">
        <v>2</v>
      </c>
      <c r="I90" s="261">
        <v>2</v>
      </c>
      <c r="J90" s="261">
        <v>2</v>
      </c>
      <c r="K90" s="261">
        <v>2</v>
      </c>
      <c r="L90" s="258" t="s">
        <v>68</v>
      </c>
      <c r="N90" s="172"/>
      <c r="O90" s="172"/>
      <c r="P90" s="172"/>
      <c r="Q90" s="172"/>
    </row>
    <row r="91" spans="1:17" s="257" customFormat="1" ht="18.600000000000001" customHeight="1" x14ac:dyDescent="0.2">
      <c r="A91" s="258" t="s">
        <v>524</v>
      </c>
      <c r="B91" s="279"/>
      <c r="C91" s="279"/>
      <c r="D91" s="279"/>
      <c r="E91" s="279"/>
      <c r="F91" s="279">
        <v>10.032999999999999</v>
      </c>
      <c r="G91" s="261"/>
      <c r="H91" s="261"/>
      <c r="I91" s="261"/>
      <c r="J91" s="261"/>
      <c r="K91" s="261">
        <v>7</v>
      </c>
      <c r="L91" s="258"/>
    </row>
    <row r="92" spans="1:17" ht="18.600000000000001" customHeight="1" x14ac:dyDescent="0.2">
      <c r="A92" s="143" t="s">
        <v>100</v>
      </c>
      <c r="B92" s="279">
        <v>82.5</v>
      </c>
      <c r="C92" s="279">
        <v>22.1</v>
      </c>
      <c r="D92" s="279">
        <v>14</v>
      </c>
      <c r="E92" s="279">
        <v>0.6</v>
      </c>
      <c r="F92" s="279">
        <v>22</v>
      </c>
      <c r="G92" s="261">
        <v>2</v>
      </c>
      <c r="H92" s="261">
        <v>2</v>
      </c>
      <c r="I92" s="261">
        <v>2</v>
      </c>
      <c r="J92" s="261">
        <v>10</v>
      </c>
      <c r="K92" s="261">
        <v>10</v>
      </c>
      <c r="L92" s="258" t="s">
        <v>69</v>
      </c>
      <c r="N92" s="172"/>
      <c r="O92" s="172"/>
      <c r="P92" s="172"/>
      <c r="Q92" s="172"/>
    </row>
    <row r="93" spans="1:17" ht="18.600000000000001" customHeight="1" x14ac:dyDescent="0.2">
      <c r="A93" s="143" t="s">
        <v>127</v>
      </c>
      <c r="B93" s="279">
        <v>17.3</v>
      </c>
      <c r="C93" s="279">
        <v>17.2</v>
      </c>
      <c r="D93" s="279">
        <v>37</v>
      </c>
      <c r="E93" s="279">
        <v>0</v>
      </c>
      <c r="F93" s="279">
        <v>0</v>
      </c>
      <c r="G93" s="261">
        <v>2</v>
      </c>
      <c r="H93" s="261">
        <v>2</v>
      </c>
      <c r="I93" s="261">
        <v>2</v>
      </c>
      <c r="J93" s="261">
        <v>0</v>
      </c>
      <c r="K93" s="261">
        <v>0</v>
      </c>
      <c r="L93" s="258" t="s">
        <v>43</v>
      </c>
      <c r="N93" s="172"/>
      <c r="O93" s="172"/>
      <c r="P93" s="172"/>
      <c r="Q93" s="172"/>
    </row>
    <row r="94" spans="1:17" ht="18.600000000000001" customHeight="1" x14ac:dyDescent="0.2">
      <c r="A94" s="143" t="s">
        <v>128</v>
      </c>
      <c r="B94" s="279">
        <v>0</v>
      </c>
      <c r="C94" s="279" t="s">
        <v>472</v>
      </c>
      <c r="D94" s="279" t="s">
        <v>472</v>
      </c>
      <c r="E94" s="279" t="s">
        <v>472</v>
      </c>
      <c r="F94" s="279"/>
      <c r="G94" s="261">
        <v>0</v>
      </c>
      <c r="H94" s="261" t="s">
        <v>472</v>
      </c>
      <c r="I94" s="279" t="s">
        <v>472</v>
      </c>
      <c r="J94" s="279" t="s">
        <v>472</v>
      </c>
      <c r="K94" s="279"/>
      <c r="L94" s="258" t="s">
        <v>71</v>
      </c>
      <c r="N94" s="172"/>
      <c r="O94" s="172"/>
      <c r="P94" s="172"/>
      <c r="Q94" s="172"/>
    </row>
    <row r="95" spans="1:17" ht="18.600000000000001" customHeight="1" x14ac:dyDescent="0.2">
      <c r="A95" s="143" t="s">
        <v>336</v>
      </c>
      <c r="B95" s="279">
        <v>0</v>
      </c>
      <c r="C95" s="279" t="s">
        <v>472</v>
      </c>
      <c r="D95" s="279">
        <v>0.7</v>
      </c>
      <c r="E95" s="279">
        <v>11.36</v>
      </c>
      <c r="F95" s="279">
        <v>22.43</v>
      </c>
      <c r="G95" s="261">
        <v>0</v>
      </c>
      <c r="H95" s="261" t="s">
        <v>472</v>
      </c>
      <c r="I95" s="261">
        <v>2</v>
      </c>
      <c r="J95" s="261">
        <v>2</v>
      </c>
      <c r="K95" s="261">
        <v>4</v>
      </c>
      <c r="L95" s="258" t="s">
        <v>69</v>
      </c>
      <c r="N95" s="172"/>
      <c r="O95" s="172"/>
      <c r="P95" s="172"/>
      <c r="Q95" s="172"/>
    </row>
    <row r="96" spans="1:17" ht="18.600000000000001" customHeight="1" x14ac:dyDescent="0.2">
      <c r="A96" s="143" t="s">
        <v>464</v>
      </c>
      <c r="B96" s="279">
        <v>3.5</v>
      </c>
      <c r="C96" s="279">
        <v>24</v>
      </c>
      <c r="D96" s="279">
        <v>2</v>
      </c>
      <c r="E96" s="279">
        <v>85</v>
      </c>
      <c r="F96" s="279">
        <v>29</v>
      </c>
      <c r="G96" s="261">
        <v>3</v>
      </c>
      <c r="H96" s="261">
        <v>3</v>
      </c>
      <c r="I96" s="261">
        <v>3</v>
      </c>
      <c r="J96" s="261">
        <v>3</v>
      </c>
      <c r="K96" s="261">
        <v>3</v>
      </c>
      <c r="L96" s="258" t="s">
        <v>466</v>
      </c>
      <c r="N96" s="172"/>
      <c r="O96" s="172"/>
      <c r="P96" s="172"/>
      <c r="Q96" s="172"/>
    </row>
    <row r="97" spans="1:17" ht="18.600000000000001" customHeight="1" x14ac:dyDescent="0.2">
      <c r="A97" s="143" t="s">
        <v>356</v>
      </c>
      <c r="B97" s="279">
        <v>89.5</v>
      </c>
      <c r="C97" s="279">
        <v>72</v>
      </c>
      <c r="D97" s="279">
        <v>48.9</v>
      </c>
      <c r="E97" s="279">
        <v>27.4</v>
      </c>
      <c r="F97" s="279">
        <v>2.94</v>
      </c>
      <c r="G97" s="261">
        <v>17</v>
      </c>
      <c r="H97" s="261">
        <v>13</v>
      </c>
      <c r="I97" s="261">
        <v>10</v>
      </c>
      <c r="J97" s="261">
        <v>10</v>
      </c>
      <c r="K97" s="261">
        <v>13</v>
      </c>
      <c r="L97" s="258" t="s">
        <v>55</v>
      </c>
      <c r="N97" s="172"/>
      <c r="O97" s="172"/>
      <c r="P97" s="172"/>
      <c r="Q97" s="172"/>
    </row>
    <row r="98" spans="1:17" ht="18.600000000000001" customHeight="1" x14ac:dyDescent="0.2">
      <c r="A98" s="143" t="s">
        <v>129</v>
      </c>
      <c r="B98" s="279">
        <v>0.2</v>
      </c>
      <c r="C98" s="279">
        <v>0.3</v>
      </c>
      <c r="D98" s="279">
        <v>0.1</v>
      </c>
      <c r="E98" s="279">
        <v>0</v>
      </c>
      <c r="F98" s="279">
        <v>1.25</v>
      </c>
      <c r="G98" s="261">
        <v>0</v>
      </c>
      <c r="H98" s="261">
        <v>0</v>
      </c>
      <c r="I98" s="261">
        <v>0</v>
      </c>
      <c r="J98" s="261">
        <v>0</v>
      </c>
      <c r="K98" s="261">
        <v>2</v>
      </c>
      <c r="L98" s="258" t="s">
        <v>69</v>
      </c>
      <c r="N98" s="172"/>
      <c r="O98" s="172"/>
      <c r="P98" s="172"/>
      <c r="Q98" s="172"/>
    </row>
    <row r="99" spans="1:17" ht="18.600000000000001" customHeight="1" x14ac:dyDescent="0.2">
      <c r="A99" s="143" t="s">
        <v>130</v>
      </c>
      <c r="B99" s="279">
        <v>0</v>
      </c>
      <c r="C99" s="279">
        <v>0</v>
      </c>
      <c r="D99" s="279">
        <v>0.6</v>
      </c>
      <c r="E99" s="279">
        <v>1</v>
      </c>
      <c r="F99" s="279">
        <v>5</v>
      </c>
      <c r="G99" s="261">
        <v>0</v>
      </c>
      <c r="H99" s="261">
        <v>0</v>
      </c>
      <c r="I99" s="261">
        <v>0</v>
      </c>
      <c r="J99" s="261">
        <v>10</v>
      </c>
      <c r="K99" s="261">
        <v>10</v>
      </c>
      <c r="L99" s="258" t="s">
        <v>71</v>
      </c>
      <c r="N99" s="172"/>
      <c r="O99" s="172"/>
      <c r="P99" s="172"/>
      <c r="Q99" s="172"/>
    </row>
    <row r="100" spans="1:17" ht="18.600000000000001" customHeight="1" x14ac:dyDescent="0.2">
      <c r="A100" s="143" t="s">
        <v>320</v>
      </c>
      <c r="B100" s="279">
        <v>0</v>
      </c>
      <c r="C100" s="279">
        <v>88</v>
      </c>
      <c r="D100" s="279">
        <v>0</v>
      </c>
      <c r="E100" s="279">
        <v>0</v>
      </c>
      <c r="F100" s="279" t="s">
        <v>472</v>
      </c>
      <c r="G100" s="261">
        <v>0</v>
      </c>
      <c r="H100" s="261">
        <v>5</v>
      </c>
      <c r="I100" s="261">
        <v>0</v>
      </c>
      <c r="J100" s="261">
        <v>0</v>
      </c>
      <c r="K100" s="279" t="s">
        <v>472</v>
      </c>
      <c r="L100" s="258" t="s">
        <v>69</v>
      </c>
      <c r="N100" s="172"/>
      <c r="O100" s="172"/>
      <c r="P100" s="172"/>
      <c r="Q100" s="172"/>
    </row>
    <row r="101" spans="1:17" ht="18.600000000000001" customHeight="1" x14ac:dyDescent="0.2">
      <c r="A101" s="143" t="s">
        <v>321</v>
      </c>
      <c r="B101" s="279">
        <v>2.6</v>
      </c>
      <c r="C101" s="279">
        <v>3.6</v>
      </c>
      <c r="D101" s="279">
        <v>5.7</v>
      </c>
      <c r="E101" s="279">
        <v>2.83</v>
      </c>
      <c r="F101" s="279">
        <v>3.04</v>
      </c>
      <c r="G101" s="261">
        <v>4</v>
      </c>
      <c r="H101" s="261">
        <v>4</v>
      </c>
      <c r="I101" s="261">
        <v>3</v>
      </c>
      <c r="J101" s="261">
        <v>6</v>
      </c>
      <c r="K101" s="261">
        <v>5</v>
      </c>
      <c r="L101" s="258" t="s">
        <v>69</v>
      </c>
      <c r="N101" s="172"/>
      <c r="O101" s="172"/>
      <c r="P101" s="172"/>
      <c r="Q101" s="172"/>
    </row>
    <row r="102" spans="1:17" ht="18.600000000000001" customHeight="1" x14ac:dyDescent="0.2">
      <c r="A102" s="143" t="s">
        <v>108</v>
      </c>
      <c r="B102" s="279">
        <v>100.6</v>
      </c>
      <c r="C102" s="279">
        <v>42.5</v>
      </c>
      <c r="D102" s="279">
        <v>97.1</v>
      </c>
      <c r="E102" s="279">
        <v>98.9</v>
      </c>
      <c r="F102" s="279">
        <v>99.96</v>
      </c>
      <c r="G102" s="261">
        <v>12</v>
      </c>
      <c r="H102" s="261" t="s">
        <v>18</v>
      </c>
      <c r="I102" s="261" t="s">
        <v>18</v>
      </c>
      <c r="J102" s="261" t="s">
        <v>18</v>
      </c>
      <c r="K102" s="261" t="s">
        <v>18</v>
      </c>
      <c r="L102" s="258" t="s">
        <v>68</v>
      </c>
      <c r="N102" s="172"/>
      <c r="O102" s="172"/>
      <c r="P102" s="172"/>
      <c r="Q102" s="172"/>
    </row>
    <row r="103" spans="1:17" ht="18.600000000000001" customHeight="1" x14ac:dyDescent="0.2">
      <c r="A103" s="143" t="s">
        <v>525</v>
      </c>
      <c r="B103" s="279">
        <v>2.2999999999999998</v>
      </c>
      <c r="C103" s="279">
        <v>0.6</v>
      </c>
      <c r="D103" s="279">
        <v>0.5</v>
      </c>
      <c r="E103" s="279">
        <v>1</v>
      </c>
      <c r="F103" s="279">
        <v>1</v>
      </c>
      <c r="G103" s="261">
        <v>9</v>
      </c>
      <c r="H103" s="261">
        <v>9</v>
      </c>
      <c r="I103" s="261">
        <v>9</v>
      </c>
      <c r="J103" s="261">
        <v>9</v>
      </c>
      <c r="K103" s="261">
        <v>9</v>
      </c>
      <c r="L103" s="258" t="s">
        <v>69</v>
      </c>
      <c r="N103" s="172"/>
      <c r="O103" s="172"/>
      <c r="P103" s="172"/>
      <c r="Q103" s="172"/>
    </row>
    <row r="104" spans="1:17" ht="18.600000000000001" customHeight="1" x14ac:dyDescent="0.2">
      <c r="A104" s="143" t="s">
        <v>526</v>
      </c>
      <c r="B104" s="279">
        <v>0.2</v>
      </c>
      <c r="C104" s="279">
        <v>1</v>
      </c>
      <c r="D104" s="279">
        <v>1.7</v>
      </c>
      <c r="E104" s="279">
        <v>2</v>
      </c>
      <c r="F104" s="279">
        <v>2.4700000000000002</v>
      </c>
      <c r="G104" s="261">
        <v>0</v>
      </c>
      <c r="H104" s="261">
        <v>5</v>
      </c>
      <c r="I104" s="261">
        <v>5</v>
      </c>
      <c r="J104" s="261">
        <v>4</v>
      </c>
      <c r="K104" s="261">
        <v>4</v>
      </c>
      <c r="L104" s="258" t="s">
        <v>69</v>
      </c>
      <c r="N104" s="172"/>
      <c r="O104" s="172"/>
      <c r="P104" s="172"/>
      <c r="Q104" s="172"/>
    </row>
    <row r="105" spans="1:17" ht="18.600000000000001" customHeight="1" x14ac:dyDescent="0.2">
      <c r="A105" s="84" t="s">
        <v>467</v>
      </c>
      <c r="B105" s="245">
        <f t="shared" ref="B105:K105" si="0">SUM(B51:B104,B5:B45)</f>
        <v>4688.3</v>
      </c>
      <c r="C105" s="245">
        <f t="shared" si="0"/>
        <v>3559.6599999999989</v>
      </c>
      <c r="D105" s="245">
        <f t="shared" si="0"/>
        <v>3019.71</v>
      </c>
      <c r="E105" s="245">
        <f t="shared" si="0"/>
        <v>3552.2800000000007</v>
      </c>
      <c r="F105" s="245">
        <f t="shared" si="0"/>
        <v>3656.7450000000008</v>
      </c>
      <c r="G105" s="259">
        <f t="shared" si="0"/>
        <v>443</v>
      </c>
      <c r="H105" s="259">
        <f t="shared" si="0"/>
        <v>399</v>
      </c>
      <c r="I105" s="259">
        <f t="shared" si="0"/>
        <v>352</v>
      </c>
      <c r="J105" s="259">
        <f t="shared" si="0"/>
        <v>391</v>
      </c>
      <c r="K105" s="259">
        <f t="shared" si="0"/>
        <v>413</v>
      </c>
      <c r="L105" s="258"/>
      <c r="N105" s="172"/>
      <c r="O105" s="172"/>
      <c r="P105" s="172"/>
      <c r="Q105" s="172"/>
    </row>
    <row r="106" spans="1:17" ht="18.600000000000001" customHeight="1" x14ac:dyDescent="0.2">
      <c r="A106" s="172" t="s">
        <v>322</v>
      </c>
    </row>
    <row r="107" spans="1:17" x14ac:dyDescent="0.2">
      <c r="F107" s="170"/>
    </row>
  </sheetData>
  <sheetProtection selectLockedCells="1"/>
  <mergeCells count="9">
    <mergeCell ref="A49:A50"/>
    <mergeCell ref="B49:F49"/>
    <mergeCell ref="G49:K49"/>
    <mergeCell ref="L49:L50"/>
    <mergeCell ref="A1:K1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6" fitToHeight="2" orientation="portrait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showGridLines="0" view="pageBreakPreview" zoomScaleNormal="100" zoomScaleSheetLayoutView="100" workbookViewId="0">
      <pane ySplit="4" topLeftCell="A5" activePane="bottomLeft" state="frozen"/>
      <selection activeCell="I16" sqref="I16"/>
      <selection pane="bottomLeft" activeCell="N48" sqref="N48"/>
    </sheetView>
  </sheetViews>
  <sheetFormatPr defaultColWidth="9.140625" defaultRowHeight="19.899999999999999" customHeight="1" x14ac:dyDescent="0.2"/>
  <cols>
    <col min="1" max="1" width="29.85546875" style="147" customWidth="1"/>
    <col min="2" max="5" width="7.7109375" style="147" customWidth="1"/>
    <col min="6" max="6" width="8" style="147" customWidth="1"/>
    <col min="7" max="11" width="7.7109375" style="147" customWidth="1"/>
    <col min="12" max="12" width="19.42578125" style="147" customWidth="1"/>
    <col min="13" max="13" width="14.28515625" style="147" customWidth="1"/>
    <col min="14" max="16384" width="9.140625" style="147"/>
  </cols>
  <sheetData>
    <row r="1" spans="1:12" ht="19.899999999999999" customHeight="1" x14ac:dyDescent="0.2">
      <c r="A1" s="361" t="s">
        <v>425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89" t="s">
        <v>312</v>
      </c>
    </row>
    <row r="2" spans="1:12" ht="19.899999999999999" customHeight="1" x14ac:dyDescent="0.2">
      <c r="A2" s="374" t="s">
        <v>313</v>
      </c>
      <c r="B2" s="375"/>
      <c r="C2" s="375"/>
      <c r="D2" s="375"/>
      <c r="E2" s="375"/>
      <c r="F2" s="375"/>
    </row>
    <row r="3" spans="1:12" ht="19.899999999999999" customHeight="1" x14ac:dyDescent="0.2">
      <c r="A3" s="376" t="s">
        <v>40</v>
      </c>
      <c r="B3" s="358" t="s">
        <v>519</v>
      </c>
      <c r="C3" s="358"/>
      <c r="D3" s="358"/>
      <c r="E3" s="358"/>
      <c r="F3" s="359"/>
      <c r="G3" s="378" t="s">
        <v>499</v>
      </c>
      <c r="H3" s="378"/>
      <c r="I3" s="378"/>
      <c r="J3" s="378"/>
      <c r="K3" s="379"/>
      <c r="L3" s="372" t="s">
        <v>41</v>
      </c>
    </row>
    <row r="4" spans="1:12" ht="19.899999999999999" customHeight="1" x14ac:dyDescent="0.2">
      <c r="A4" s="377"/>
      <c r="B4" s="90">
        <v>2015</v>
      </c>
      <c r="C4" s="90">
        <v>2016</v>
      </c>
      <c r="D4" s="90">
        <v>2017</v>
      </c>
      <c r="E4" s="90">
        <v>2018</v>
      </c>
      <c r="F4" s="90">
        <v>2019</v>
      </c>
      <c r="G4" s="90">
        <v>2015</v>
      </c>
      <c r="H4" s="90">
        <v>2016</v>
      </c>
      <c r="I4" s="90">
        <v>2017</v>
      </c>
      <c r="J4" s="90">
        <v>2018</v>
      </c>
      <c r="K4" s="90">
        <v>2019</v>
      </c>
      <c r="L4" s="373"/>
    </row>
    <row r="5" spans="1:12" s="174" customFormat="1" ht="19.899999999999999" customHeight="1" x14ac:dyDescent="0.2">
      <c r="A5" s="148" t="s">
        <v>132</v>
      </c>
      <c r="B5" s="304">
        <v>23.66</v>
      </c>
      <c r="C5" s="304">
        <v>100.77</v>
      </c>
      <c r="D5" s="304">
        <v>73.798000000000002</v>
      </c>
      <c r="E5" s="251">
        <v>16.974</v>
      </c>
      <c r="F5" s="251">
        <v>30.954999999999998</v>
      </c>
      <c r="G5" s="304">
        <v>1</v>
      </c>
      <c r="H5" s="304">
        <v>6</v>
      </c>
      <c r="I5" s="304">
        <v>5</v>
      </c>
      <c r="J5" s="251">
        <v>6</v>
      </c>
      <c r="K5" s="251">
        <v>7</v>
      </c>
      <c r="L5" s="148" t="s">
        <v>385</v>
      </c>
    </row>
    <row r="6" spans="1:12" s="174" customFormat="1" ht="19.899999999999999" customHeight="1" x14ac:dyDescent="0.2">
      <c r="A6" s="148" t="s">
        <v>133</v>
      </c>
      <c r="B6" s="304">
        <v>104.12</v>
      </c>
      <c r="C6" s="304">
        <v>55.8</v>
      </c>
      <c r="D6" s="304">
        <v>96.2</v>
      </c>
      <c r="E6" s="251">
        <v>99.789000000000001</v>
      </c>
      <c r="F6" s="251">
        <v>59.029000000000003</v>
      </c>
      <c r="G6" s="304">
        <v>11</v>
      </c>
      <c r="H6" s="304">
        <v>10</v>
      </c>
      <c r="I6" s="304">
        <v>10</v>
      </c>
      <c r="J6" s="251">
        <v>10</v>
      </c>
      <c r="K6" s="251">
        <v>10</v>
      </c>
      <c r="L6" s="148" t="s">
        <v>238</v>
      </c>
    </row>
    <row r="7" spans="1:12" s="174" customFormat="1" ht="19.899999999999999" customHeight="1" x14ac:dyDescent="0.2">
      <c r="A7" s="148" t="s">
        <v>134</v>
      </c>
      <c r="B7" s="304">
        <v>0</v>
      </c>
      <c r="C7" s="304">
        <v>0</v>
      </c>
      <c r="D7" s="304">
        <v>1.6839999999999999</v>
      </c>
      <c r="E7" s="251">
        <v>0</v>
      </c>
      <c r="F7" s="251">
        <v>0</v>
      </c>
      <c r="G7" s="304">
        <v>1</v>
      </c>
      <c r="H7" s="304">
        <v>0</v>
      </c>
      <c r="I7" s="304">
        <v>0</v>
      </c>
      <c r="J7" s="251">
        <v>0</v>
      </c>
      <c r="K7" s="251">
        <v>0</v>
      </c>
      <c r="L7" s="148" t="s">
        <v>135</v>
      </c>
    </row>
    <row r="8" spans="1:12" s="174" customFormat="1" ht="19.899999999999999" customHeight="1" x14ac:dyDescent="0.2">
      <c r="A8" s="148" t="s">
        <v>136</v>
      </c>
      <c r="B8" s="304">
        <v>183.5</v>
      </c>
      <c r="C8" s="304">
        <v>172.39</v>
      </c>
      <c r="D8" s="304">
        <v>397.13</v>
      </c>
      <c r="E8" s="251">
        <v>350.32600000000002</v>
      </c>
      <c r="F8" s="251">
        <v>283.23</v>
      </c>
      <c r="G8" s="304">
        <v>12</v>
      </c>
      <c r="H8" s="304">
        <v>12</v>
      </c>
      <c r="I8" s="304">
        <v>15</v>
      </c>
      <c r="J8" s="251">
        <v>21</v>
      </c>
      <c r="K8" s="251">
        <v>20</v>
      </c>
      <c r="L8" s="148" t="s">
        <v>137</v>
      </c>
    </row>
    <row r="9" spans="1:12" s="174" customFormat="1" ht="19.899999999999999" customHeight="1" x14ac:dyDescent="0.2">
      <c r="A9" s="148" t="s">
        <v>337</v>
      </c>
      <c r="B9" s="304">
        <v>8.5</v>
      </c>
      <c r="C9" s="304">
        <v>0</v>
      </c>
      <c r="D9" s="304">
        <v>0.5</v>
      </c>
      <c r="E9" s="251">
        <v>1</v>
      </c>
      <c r="F9" s="251">
        <v>1</v>
      </c>
      <c r="G9" s="304">
        <v>17</v>
      </c>
      <c r="H9" s="304">
        <v>7</v>
      </c>
      <c r="I9" s="304">
        <v>1</v>
      </c>
      <c r="J9" s="251">
        <v>1</v>
      </c>
      <c r="K9" s="306">
        <v>2</v>
      </c>
      <c r="L9" s="148" t="s">
        <v>138</v>
      </c>
    </row>
    <row r="10" spans="1:12" s="174" customFormat="1" ht="19.899999999999999" customHeight="1" x14ac:dyDescent="0.2">
      <c r="A10" s="148" t="s">
        <v>386</v>
      </c>
      <c r="B10" s="304">
        <v>0</v>
      </c>
      <c r="C10" s="304">
        <v>0</v>
      </c>
      <c r="D10" s="304">
        <v>0.128</v>
      </c>
      <c r="E10" s="251">
        <v>0</v>
      </c>
      <c r="F10" s="251">
        <v>0.30099999999999999</v>
      </c>
      <c r="G10" s="304">
        <v>0</v>
      </c>
      <c r="H10" s="304">
        <v>0</v>
      </c>
      <c r="I10" s="304">
        <v>0</v>
      </c>
      <c r="J10" s="251">
        <v>0</v>
      </c>
      <c r="K10" s="251">
        <v>2</v>
      </c>
      <c r="L10" s="148" t="s">
        <v>387</v>
      </c>
    </row>
    <row r="11" spans="1:12" s="174" customFormat="1" ht="19.899999999999999" customHeight="1" x14ac:dyDescent="0.2">
      <c r="A11" s="148" t="s">
        <v>140</v>
      </c>
      <c r="B11" s="304">
        <v>123.8</v>
      </c>
      <c r="C11" s="304">
        <v>114.8</v>
      </c>
      <c r="D11" s="304">
        <v>199</v>
      </c>
      <c r="E11" s="251">
        <v>146</v>
      </c>
      <c r="F11" s="251">
        <v>131</v>
      </c>
      <c r="G11" s="304">
        <v>5</v>
      </c>
      <c r="H11" s="304">
        <v>6</v>
      </c>
      <c r="I11" s="304">
        <v>11</v>
      </c>
      <c r="J11" s="251">
        <v>11</v>
      </c>
      <c r="K11" s="251">
        <v>11</v>
      </c>
      <c r="L11" s="148" t="s">
        <v>388</v>
      </c>
    </row>
    <row r="12" spans="1:12" s="174" customFormat="1" ht="19.899999999999999" customHeight="1" x14ac:dyDescent="0.2">
      <c r="A12" s="148" t="s">
        <v>141</v>
      </c>
      <c r="B12" s="304">
        <v>173.19</v>
      </c>
      <c r="C12" s="304">
        <v>167.96</v>
      </c>
      <c r="D12" s="304">
        <v>312.52</v>
      </c>
      <c r="E12" s="251">
        <v>375.10899999999998</v>
      </c>
      <c r="F12" s="251">
        <v>300.76499999999999</v>
      </c>
      <c r="G12" s="304">
        <v>7</v>
      </c>
      <c r="H12" s="304">
        <v>7</v>
      </c>
      <c r="I12" s="304">
        <v>11</v>
      </c>
      <c r="J12" s="251">
        <v>14</v>
      </c>
      <c r="K12" s="251">
        <v>14</v>
      </c>
      <c r="L12" s="148" t="s">
        <v>142</v>
      </c>
    </row>
    <row r="13" spans="1:12" s="174" customFormat="1" ht="19.899999999999999" customHeight="1" x14ac:dyDescent="0.2">
      <c r="A13" s="148" t="s">
        <v>143</v>
      </c>
      <c r="B13" s="304">
        <v>124.37</v>
      </c>
      <c r="C13" s="304">
        <v>95.18</v>
      </c>
      <c r="D13" s="304">
        <v>175.03</v>
      </c>
      <c r="E13" s="251">
        <v>184.727</v>
      </c>
      <c r="F13" s="251">
        <v>218.637</v>
      </c>
      <c r="G13" s="304">
        <v>9</v>
      </c>
      <c r="H13" s="304">
        <v>9</v>
      </c>
      <c r="I13" s="304">
        <v>7</v>
      </c>
      <c r="J13" s="251">
        <v>7</v>
      </c>
      <c r="K13" s="251">
        <v>7</v>
      </c>
      <c r="L13" s="148" t="s">
        <v>389</v>
      </c>
    </row>
    <row r="14" spans="1:12" s="174" customFormat="1" ht="19.899999999999999" customHeight="1" x14ac:dyDescent="0.2">
      <c r="A14" s="148" t="s">
        <v>144</v>
      </c>
      <c r="B14" s="304">
        <v>41.5</v>
      </c>
      <c r="C14" s="304">
        <v>75.5</v>
      </c>
      <c r="D14" s="304">
        <v>21.5</v>
      </c>
      <c r="E14" s="251">
        <v>83.6</v>
      </c>
      <c r="F14" s="251">
        <v>44.6</v>
      </c>
      <c r="G14" s="304">
        <v>15</v>
      </c>
      <c r="H14" s="304">
        <v>12</v>
      </c>
      <c r="I14" s="304">
        <v>8</v>
      </c>
      <c r="J14" s="251">
        <v>8</v>
      </c>
      <c r="K14" s="306">
        <v>10</v>
      </c>
      <c r="L14" s="148" t="s">
        <v>145</v>
      </c>
    </row>
    <row r="15" spans="1:12" s="174" customFormat="1" ht="19.899999999999999" customHeight="1" x14ac:dyDescent="0.2">
      <c r="A15" s="148" t="s">
        <v>146</v>
      </c>
      <c r="B15" s="304">
        <v>514</v>
      </c>
      <c r="C15" s="304">
        <v>514</v>
      </c>
      <c r="D15" s="304">
        <v>410</v>
      </c>
      <c r="E15" s="251">
        <v>339</v>
      </c>
      <c r="F15" s="251">
        <v>300</v>
      </c>
      <c r="G15" s="304">
        <v>31</v>
      </c>
      <c r="H15" s="304">
        <v>16</v>
      </c>
      <c r="I15" s="304">
        <v>15</v>
      </c>
      <c r="J15" s="251">
        <v>15</v>
      </c>
      <c r="K15" s="251">
        <v>12</v>
      </c>
      <c r="L15" s="148" t="s">
        <v>142</v>
      </c>
    </row>
    <row r="16" spans="1:12" s="193" customFormat="1" ht="19.899999999999999" customHeight="1" x14ac:dyDescent="0.2">
      <c r="A16" s="148" t="s">
        <v>488</v>
      </c>
      <c r="B16" s="304">
        <v>1</v>
      </c>
      <c r="C16" s="304">
        <v>1</v>
      </c>
      <c r="D16" s="304">
        <v>6.75</v>
      </c>
      <c r="E16" s="251">
        <v>6.75</v>
      </c>
      <c r="F16" s="251">
        <v>12.36</v>
      </c>
      <c r="G16" s="304">
        <v>0</v>
      </c>
      <c r="H16" s="304">
        <v>0</v>
      </c>
      <c r="I16" s="304">
        <v>0</v>
      </c>
      <c r="J16" s="251">
        <v>1</v>
      </c>
      <c r="K16" s="251">
        <v>1</v>
      </c>
      <c r="L16" s="148" t="s">
        <v>489</v>
      </c>
    </row>
    <row r="17" spans="1:12" s="174" customFormat="1" ht="19.899999999999999" customHeight="1" x14ac:dyDescent="0.2">
      <c r="A17" s="148" t="s">
        <v>147</v>
      </c>
      <c r="B17" s="304">
        <v>275.7</v>
      </c>
      <c r="C17" s="304">
        <v>234.46</v>
      </c>
      <c r="D17" s="304">
        <v>294.72000000000003</v>
      </c>
      <c r="E17" s="251">
        <v>351.71499999999997</v>
      </c>
      <c r="F17" s="251">
        <v>477.49</v>
      </c>
      <c r="G17" s="304">
        <v>22</v>
      </c>
      <c r="H17" s="304">
        <v>22</v>
      </c>
      <c r="I17" s="304">
        <v>22</v>
      </c>
      <c r="J17" s="251">
        <v>22</v>
      </c>
      <c r="K17" s="251">
        <v>23</v>
      </c>
      <c r="L17" s="148" t="s">
        <v>148</v>
      </c>
    </row>
    <row r="18" spans="1:12" s="174" customFormat="1" ht="19.899999999999999" customHeight="1" x14ac:dyDescent="0.2">
      <c r="A18" s="148" t="s">
        <v>149</v>
      </c>
      <c r="B18" s="304">
        <v>635.5</v>
      </c>
      <c r="C18" s="304">
        <v>420.74</v>
      </c>
      <c r="D18" s="304">
        <v>682</v>
      </c>
      <c r="E18" s="251">
        <v>500.755</v>
      </c>
      <c r="F18" s="251">
        <v>518.67100000000005</v>
      </c>
      <c r="G18" s="304">
        <v>21</v>
      </c>
      <c r="H18" s="304">
        <v>21</v>
      </c>
      <c r="I18" s="304">
        <v>21</v>
      </c>
      <c r="J18" s="251">
        <v>23</v>
      </c>
      <c r="K18" s="251">
        <v>23</v>
      </c>
      <c r="L18" s="148" t="s">
        <v>390</v>
      </c>
    </row>
    <row r="19" spans="1:12" s="174" customFormat="1" ht="19.899999999999999" customHeight="1" x14ac:dyDescent="0.2">
      <c r="A19" s="148" t="s">
        <v>150</v>
      </c>
      <c r="B19" s="304">
        <v>0.5</v>
      </c>
      <c r="C19" s="304">
        <v>0</v>
      </c>
      <c r="D19" s="304">
        <v>0.05</v>
      </c>
      <c r="E19" s="251">
        <v>0</v>
      </c>
      <c r="F19" s="251">
        <v>0</v>
      </c>
      <c r="G19" s="304">
        <v>0</v>
      </c>
      <c r="H19" s="304">
        <v>0</v>
      </c>
      <c r="I19" s="304">
        <v>3</v>
      </c>
      <c r="J19" s="251">
        <v>1</v>
      </c>
      <c r="K19" s="251">
        <v>1</v>
      </c>
      <c r="L19" s="148" t="s">
        <v>151</v>
      </c>
    </row>
    <row r="20" spans="1:12" s="174" customFormat="1" ht="19.899999999999999" customHeight="1" x14ac:dyDescent="0.2">
      <c r="A20" s="148" t="s">
        <v>152</v>
      </c>
      <c r="B20" s="304">
        <v>68.59</v>
      </c>
      <c r="C20" s="304">
        <v>40</v>
      </c>
      <c r="D20" s="304">
        <v>122.74</v>
      </c>
      <c r="E20" s="251">
        <v>96.459000000000003</v>
      </c>
      <c r="F20" s="251">
        <v>59.930999999999997</v>
      </c>
      <c r="G20" s="304">
        <v>3</v>
      </c>
      <c r="H20" s="304">
        <v>3</v>
      </c>
      <c r="I20" s="304">
        <v>3</v>
      </c>
      <c r="J20" s="251">
        <v>4</v>
      </c>
      <c r="K20" s="251">
        <v>4</v>
      </c>
      <c r="L20" s="148" t="s">
        <v>391</v>
      </c>
    </row>
    <row r="21" spans="1:12" s="174" customFormat="1" ht="19.899999999999999" customHeight="1" x14ac:dyDescent="0.2">
      <c r="A21" s="148" t="s">
        <v>228</v>
      </c>
      <c r="B21" s="304">
        <v>377.52</v>
      </c>
      <c r="C21" s="304">
        <v>108.03</v>
      </c>
      <c r="D21" s="304">
        <v>194.85</v>
      </c>
      <c r="E21" s="251">
        <v>128.51400000000001</v>
      </c>
      <c r="F21" s="251">
        <v>199.84299999999999</v>
      </c>
      <c r="G21" s="304">
        <v>13</v>
      </c>
      <c r="H21" s="304">
        <v>10</v>
      </c>
      <c r="I21" s="304">
        <v>8</v>
      </c>
      <c r="J21" s="251">
        <v>8</v>
      </c>
      <c r="K21" s="251">
        <v>7</v>
      </c>
      <c r="L21" s="148" t="s">
        <v>392</v>
      </c>
    </row>
    <row r="22" spans="1:12" s="174" customFormat="1" ht="19.899999999999999" customHeight="1" x14ac:dyDescent="0.2">
      <c r="A22" s="148" t="s">
        <v>229</v>
      </c>
      <c r="B22" s="304">
        <v>0</v>
      </c>
      <c r="C22" s="304">
        <v>30.1</v>
      </c>
      <c r="D22" s="304">
        <v>98.7</v>
      </c>
      <c r="E22" s="251">
        <v>57</v>
      </c>
      <c r="F22" s="251">
        <v>3.0000000000000001E-3</v>
      </c>
      <c r="G22" s="304">
        <v>0</v>
      </c>
      <c r="H22" s="304">
        <v>6</v>
      </c>
      <c r="I22" s="304">
        <v>6</v>
      </c>
      <c r="J22" s="251">
        <v>6</v>
      </c>
      <c r="K22" s="251">
        <v>3</v>
      </c>
      <c r="L22" s="148" t="s">
        <v>231</v>
      </c>
    </row>
    <row r="23" spans="1:12" s="174" customFormat="1" ht="19.899999999999999" customHeight="1" x14ac:dyDescent="0.2">
      <c r="A23" s="148" t="s">
        <v>230</v>
      </c>
      <c r="B23" s="304">
        <v>171.98</v>
      </c>
      <c r="C23" s="304">
        <v>197.68</v>
      </c>
      <c r="D23" s="304">
        <v>189.11</v>
      </c>
      <c r="E23" s="251">
        <v>199.16</v>
      </c>
      <c r="F23" s="251">
        <v>15.117000000000001</v>
      </c>
      <c r="G23" s="304">
        <v>21</v>
      </c>
      <c r="H23" s="304">
        <v>28</v>
      </c>
      <c r="I23" s="304">
        <v>27</v>
      </c>
      <c r="J23" s="251">
        <v>22</v>
      </c>
      <c r="K23" s="251">
        <v>2</v>
      </c>
      <c r="L23" s="148" t="s">
        <v>231</v>
      </c>
    </row>
    <row r="24" spans="1:12" s="174" customFormat="1" ht="19.899999999999999" customHeight="1" x14ac:dyDescent="0.2">
      <c r="A24" s="148" t="s">
        <v>232</v>
      </c>
      <c r="B24" s="304">
        <v>21.54</v>
      </c>
      <c r="C24" s="304">
        <v>12.5</v>
      </c>
      <c r="D24" s="304">
        <v>10</v>
      </c>
      <c r="E24" s="251">
        <v>34.049999999999997</v>
      </c>
      <c r="F24" s="251">
        <v>37.119999999999997</v>
      </c>
      <c r="G24" s="304">
        <v>3</v>
      </c>
      <c r="H24" s="304">
        <v>3</v>
      </c>
      <c r="I24" s="304">
        <v>3</v>
      </c>
      <c r="J24" s="251">
        <v>3</v>
      </c>
      <c r="K24" s="251">
        <v>3</v>
      </c>
      <c r="L24" s="148" t="s">
        <v>393</v>
      </c>
    </row>
    <row r="25" spans="1:12" s="174" customFormat="1" ht="19.899999999999999" customHeight="1" x14ac:dyDescent="0.2">
      <c r="A25" s="148" t="s">
        <v>469</v>
      </c>
      <c r="B25" s="304">
        <v>2.9</v>
      </c>
      <c r="C25" s="304">
        <v>4.4400000000000004</v>
      </c>
      <c r="D25" s="304">
        <v>56.284999999999997</v>
      </c>
      <c r="E25" s="251">
        <v>30.15</v>
      </c>
      <c r="F25" s="251">
        <v>181.232</v>
      </c>
      <c r="G25" s="304">
        <v>2</v>
      </c>
      <c r="H25" s="304">
        <v>2</v>
      </c>
      <c r="I25" s="304">
        <v>2</v>
      </c>
      <c r="J25" s="251">
        <v>2</v>
      </c>
      <c r="K25" s="251">
        <v>15</v>
      </c>
      <c r="L25" s="148" t="s">
        <v>338</v>
      </c>
    </row>
    <row r="26" spans="1:12" s="174" customFormat="1" ht="19.899999999999999" customHeight="1" x14ac:dyDescent="0.2">
      <c r="A26" s="148" t="s">
        <v>436</v>
      </c>
      <c r="B26" s="304">
        <v>341.78</v>
      </c>
      <c r="C26" s="304">
        <v>156.41</v>
      </c>
      <c r="D26" s="304">
        <v>572</v>
      </c>
      <c r="E26" s="251">
        <v>517.54</v>
      </c>
      <c r="F26" s="251">
        <v>447.17</v>
      </c>
      <c r="G26" s="304">
        <v>49</v>
      </c>
      <c r="H26" s="304">
        <v>51</v>
      </c>
      <c r="I26" s="304">
        <v>42</v>
      </c>
      <c r="J26" s="251">
        <v>37</v>
      </c>
      <c r="K26" s="251">
        <v>36</v>
      </c>
      <c r="L26" s="148" t="s">
        <v>437</v>
      </c>
    </row>
    <row r="27" spans="1:12" s="174" customFormat="1" ht="19.899999999999999" customHeight="1" x14ac:dyDescent="0.2">
      <c r="A27" s="148" t="s">
        <v>404</v>
      </c>
      <c r="B27" s="304">
        <v>35.996000000000002</v>
      </c>
      <c r="C27" s="304">
        <v>0</v>
      </c>
      <c r="D27" s="304">
        <v>0</v>
      </c>
      <c r="E27" s="251">
        <v>1</v>
      </c>
      <c r="F27" s="251">
        <v>0</v>
      </c>
      <c r="G27" s="304">
        <v>0</v>
      </c>
      <c r="H27" s="304">
        <v>0</v>
      </c>
      <c r="I27" s="304">
        <v>0</v>
      </c>
      <c r="J27" s="251">
        <v>1</v>
      </c>
      <c r="K27" s="251">
        <v>0</v>
      </c>
      <c r="L27" s="148" t="s">
        <v>405</v>
      </c>
    </row>
    <row r="28" spans="1:12" s="174" customFormat="1" ht="19.899999999999999" customHeight="1" x14ac:dyDescent="0.2">
      <c r="A28" s="148" t="s">
        <v>154</v>
      </c>
      <c r="B28" s="304">
        <v>26.99</v>
      </c>
      <c r="C28" s="304">
        <v>30.2</v>
      </c>
      <c r="D28" s="304">
        <v>58.503999999999998</v>
      </c>
      <c r="E28" s="251">
        <v>32.92</v>
      </c>
      <c r="F28" s="251">
        <v>39.686999999999998</v>
      </c>
      <c r="G28" s="304">
        <v>7</v>
      </c>
      <c r="H28" s="304">
        <v>7</v>
      </c>
      <c r="I28" s="304">
        <v>7</v>
      </c>
      <c r="J28" s="251">
        <v>7</v>
      </c>
      <c r="K28" s="251">
        <v>7</v>
      </c>
      <c r="L28" s="148" t="s">
        <v>394</v>
      </c>
    </row>
    <row r="29" spans="1:12" ht="33" customHeight="1" x14ac:dyDescent="0.2">
      <c r="A29" s="203" t="s">
        <v>235</v>
      </c>
      <c r="B29" s="256"/>
      <c r="C29" s="256"/>
      <c r="D29" s="256"/>
      <c r="E29" s="256"/>
      <c r="F29" s="201"/>
      <c r="G29" s="201"/>
      <c r="H29" s="201"/>
      <c r="I29" s="201"/>
      <c r="J29" s="201"/>
      <c r="K29" s="201"/>
      <c r="L29" s="202"/>
    </row>
    <row r="30" spans="1:12" s="174" customFormat="1" ht="19.899999999999999" customHeight="1" x14ac:dyDescent="0.2">
      <c r="A30" s="148" t="s">
        <v>132</v>
      </c>
      <c r="B30" s="304">
        <v>0</v>
      </c>
      <c r="C30" s="304">
        <v>0</v>
      </c>
      <c r="D30" s="304">
        <v>0</v>
      </c>
      <c r="E30" s="251">
        <v>47.2</v>
      </c>
      <c r="F30" s="251">
        <v>10.72</v>
      </c>
      <c r="G30" s="304">
        <v>0</v>
      </c>
      <c r="H30" s="304">
        <v>0</v>
      </c>
      <c r="I30" s="304">
        <v>0</v>
      </c>
      <c r="J30" s="251">
        <v>3</v>
      </c>
      <c r="K30" s="251">
        <v>1</v>
      </c>
      <c r="L30" s="148" t="s">
        <v>155</v>
      </c>
    </row>
    <row r="31" spans="1:12" s="174" customFormat="1" ht="19.899999999999999" customHeight="1" x14ac:dyDescent="0.2">
      <c r="A31" s="148" t="s">
        <v>156</v>
      </c>
      <c r="B31" s="304">
        <v>0</v>
      </c>
      <c r="C31" s="304">
        <v>0.2</v>
      </c>
      <c r="D31" s="304">
        <v>0.26</v>
      </c>
      <c r="E31" s="251">
        <v>0</v>
      </c>
      <c r="F31" s="251">
        <v>0.1</v>
      </c>
      <c r="G31" s="304">
        <v>0</v>
      </c>
      <c r="H31" s="304">
        <v>1</v>
      </c>
      <c r="I31" s="304">
        <v>1</v>
      </c>
      <c r="J31" s="251">
        <v>1</v>
      </c>
      <c r="K31" s="251">
        <v>1</v>
      </c>
      <c r="L31" s="148" t="s">
        <v>342</v>
      </c>
    </row>
    <row r="32" spans="1:12" s="174" customFormat="1" ht="19.899999999999999" customHeight="1" x14ac:dyDescent="0.2">
      <c r="A32" s="148" t="s">
        <v>157</v>
      </c>
      <c r="B32" s="304">
        <v>0.13</v>
      </c>
      <c r="C32" s="304">
        <v>0.13</v>
      </c>
      <c r="D32" s="304">
        <v>0.13</v>
      </c>
      <c r="E32" s="251">
        <v>0</v>
      </c>
      <c r="F32" s="251">
        <v>0</v>
      </c>
      <c r="G32" s="304">
        <v>2</v>
      </c>
      <c r="H32" s="304">
        <v>2</v>
      </c>
      <c r="I32" s="304">
        <v>2</v>
      </c>
      <c r="J32" s="251">
        <v>0</v>
      </c>
      <c r="K32" s="251">
        <v>0</v>
      </c>
      <c r="L32" s="148" t="s">
        <v>45</v>
      </c>
    </row>
    <row r="33" spans="1:12" s="174" customFormat="1" ht="19.899999999999999" customHeight="1" x14ac:dyDescent="0.2">
      <c r="A33" s="148" t="s">
        <v>233</v>
      </c>
      <c r="B33" s="304">
        <v>35</v>
      </c>
      <c r="C33" s="304">
        <v>35</v>
      </c>
      <c r="D33" s="304">
        <v>31</v>
      </c>
      <c r="E33" s="251">
        <v>0</v>
      </c>
      <c r="F33" s="251">
        <v>0</v>
      </c>
      <c r="G33" s="304">
        <v>2</v>
      </c>
      <c r="H33" s="304">
        <v>7</v>
      </c>
      <c r="I33" s="304">
        <v>5</v>
      </c>
      <c r="J33" s="251">
        <v>0</v>
      </c>
      <c r="K33" s="251">
        <v>0</v>
      </c>
      <c r="L33" s="148" t="s">
        <v>139</v>
      </c>
    </row>
    <row r="34" spans="1:12" s="174" customFormat="1" ht="19.899999999999999" customHeight="1" x14ac:dyDescent="0.2">
      <c r="A34" s="148" t="s">
        <v>158</v>
      </c>
      <c r="B34" s="304">
        <v>4.5999999999999996</v>
      </c>
      <c r="C34" s="304">
        <v>3.1</v>
      </c>
      <c r="D34" s="304">
        <v>0</v>
      </c>
      <c r="E34" s="251">
        <v>2.8</v>
      </c>
      <c r="F34" s="251">
        <v>1.2</v>
      </c>
      <c r="G34" s="304">
        <v>4</v>
      </c>
      <c r="H34" s="304">
        <v>4</v>
      </c>
      <c r="I34" s="304">
        <v>1</v>
      </c>
      <c r="J34" s="251">
        <v>4</v>
      </c>
      <c r="K34" s="251">
        <v>3</v>
      </c>
      <c r="L34" s="148" t="s">
        <v>395</v>
      </c>
    </row>
    <row r="35" spans="1:12" s="174" customFormat="1" ht="19.899999999999999" customHeight="1" x14ac:dyDescent="0.2">
      <c r="A35" s="148" t="s">
        <v>159</v>
      </c>
      <c r="B35" s="304">
        <v>61.9</v>
      </c>
      <c r="C35" s="304">
        <v>10</v>
      </c>
      <c r="D35" s="304">
        <v>144.09</v>
      </c>
      <c r="E35" s="251">
        <v>63.57</v>
      </c>
      <c r="F35" s="251">
        <v>0</v>
      </c>
      <c r="G35" s="304">
        <v>5</v>
      </c>
      <c r="H35" s="304">
        <v>2</v>
      </c>
      <c r="I35" s="304">
        <v>2</v>
      </c>
      <c r="J35" s="251">
        <v>6</v>
      </c>
      <c r="K35" s="251">
        <v>0</v>
      </c>
      <c r="L35" s="148" t="s">
        <v>139</v>
      </c>
    </row>
    <row r="36" spans="1:12" s="174" customFormat="1" ht="19.899999999999999" customHeight="1" x14ac:dyDescent="0.2">
      <c r="A36" s="148" t="s">
        <v>276</v>
      </c>
      <c r="B36" s="304">
        <v>0</v>
      </c>
      <c r="C36" s="304">
        <v>0.01</v>
      </c>
      <c r="D36" s="304">
        <v>0.156</v>
      </c>
      <c r="E36" s="251">
        <v>0</v>
      </c>
      <c r="F36" s="251">
        <v>0</v>
      </c>
      <c r="G36" s="304">
        <v>2</v>
      </c>
      <c r="H36" s="304">
        <v>1</v>
      </c>
      <c r="I36" s="304">
        <v>1</v>
      </c>
      <c r="J36" s="251">
        <v>0</v>
      </c>
      <c r="K36" s="251">
        <v>0</v>
      </c>
      <c r="L36" s="148" t="s">
        <v>153</v>
      </c>
    </row>
    <row r="37" spans="1:12" s="174" customFormat="1" ht="19.899999999999999" customHeight="1" x14ac:dyDescent="0.2">
      <c r="A37" s="148" t="s">
        <v>277</v>
      </c>
      <c r="B37" s="304">
        <v>0</v>
      </c>
      <c r="C37" s="304">
        <v>0.03</v>
      </c>
      <c r="D37" s="304">
        <v>8</v>
      </c>
      <c r="E37" s="251">
        <v>2.89</v>
      </c>
      <c r="F37" s="251">
        <v>14.667</v>
      </c>
      <c r="G37" s="304">
        <v>2</v>
      </c>
      <c r="H37" s="304">
        <v>1</v>
      </c>
      <c r="I37" s="304">
        <v>1</v>
      </c>
      <c r="J37" s="251">
        <v>1</v>
      </c>
      <c r="K37" s="251">
        <v>1</v>
      </c>
      <c r="L37" s="148" t="s">
        <v>153</v>
      </c>
    </row>
    <row r="38" spans="1:12" s="174" customFormat="1" ht="19.899999999999999" customHeight="1" x14ac:dyDescent="0.2">
      <c r="A38" s="148" t="s">
        <v>470</v>
      </c>
      <c r="B38" s="304">
        <v>10</v>
      </c>
      <c r="C38" s="304">
        <v>35.5</v>
      </c>
      <c r="D38" s="304">
        <v>8</v>
      </c>
      <c r="E38" s="251">
        <v>40</v>
      </c>
      <c r="F38" s="251">
        <v>8.6999999999999993</v>
      </c>
      <c r="G38" s="304">
        <v>15</v>
      </c>
      <c r="H38" s="304">
        <v>5</v>
      </c>
      <c r="I38" s="304">
        <v>3</v>
      </c>
      <c r="J38" s="251">
        <v>1</v>
      </c>
      <c r="K38" s="306">
        <v>3</v>
      </c>
      <c r="L38" s="148" t="s">
        <v>148</v>
      </c>
    </row>
    <row r="39" spans="1:12" s="174" customFormat="1" ht="19.899999999999999" customHeight="1" x14ac:dyDescent="0.2">
      <c r="A39" s="148" t="s">
        <v>339</v>
      </c>
      <c r="B39" s="304">
        <v>5</v>
      </c>
      <c r="C39" s="304">
        <v>5</v>
      </c>
      <c r="D39" s="304">
        <v>2</v>
      </c>
      <c r="E39" s="251">
        <v>3</v>
      </c>
      <c r="F39" s="251">
        <v>2.5</v>
      </c>
      <c r="G39" s="304">
        <v>2</v>
      </c>
      <c r="H39" s="304">
        <v>2</v>
      </c>
      <c r="I39" s="304">
        <v>2</v>
      </c>
      <c r="J39" s="251">
        <v>2</v>
      </c>
      <c r="K39" s="251">
        <v>3</v>
      </c>
      <c r="L39" s="148" t="s">
        <v>340</v>
      </c>
    </row>
    <row r="40" spans="1:12" s="174" customFormat="1" ht="19.899999999999999" customHeight="1" x14ac:dyDescent="0.2">
      <c r="A40" s="148" t="s">
        <v>341</v>
      </c>
      <c r="B40" s="304">
        <v>80</v>
      </c>
      <c r="C40" s="304">
        <v>60</v>
      </c>
      <c r="D40" s="304">
        <v>95</v>
      </c>
      <c r="E40" s="251">
        <v>95</v>
      </c>
      <c r="F40" s="251">
        <v>95</v>
      </c>
      <c r="G40" s="304">
        <v>6</v>
      </c>
      <c r="H40" s="304">
        <v>6</v>
      </c>
      <c r="I40" s="304">
        <v>6</v>
      </c>
      <c r="J40" s="251">
        <v>8</v>
      </c>
      <c r="K40" s="251">
        <v>7</v>
      </c>
      <c r="L40" s="148" t="s">
        <v>342</v>
      </c>
    </row>
    <row r="41" spans="1:12" s="174" customFormat="1" ht="19.899999999999999" customHeight="1" x14ac:dyDescent="0.2">
      <c r="A41" s="148" t="s">
        <v>357</v>
      </c>
      <c r="B41" s="304">
        <v>5.0000000000000001E-3</v>
      </c>
      <c r="C41" s="304">
        <v>7.0000000000000001E-3</v>
      </c>
      <c r="D41" s="304">
        <v>0.06</v>
      </c>
      <c r="E41" s="251">
        <v>5.0000000000000001E-3</v>
      </c>
      <c r="F41" s="251">
        <v>7.0000000000000001E-3</v>
      </c>
      <c r="G41" s="304">
        <v>0</v>
      </c>
      <c r="H41" s="304">
        <v>0</v>
      </c>
      <c r="I41" s="304">
        <v>0</v>
      </c>
      <c r="J41" s="251">
        <v>1</v>
      </c>
      <c r="K41" s="251">
        <v>0</v>
      </c>
      <c r="L41" s="149" t="s">
        <v>438</v>
      </c>
    </row>
    <row r="42" spans="1:12" s="174" customFormat="1" ht="19.899999999999999" customHeight="1" x14ac:dyDescent="0.2">
      <c r="A42" s="148" t="s">
        <v>358</v>
      </c>
      <c r="B42" s="304">
        <v>9.7799999999999994</v>
      </c>
      <c r="C42" s="304">
        <v>4.26</v>
      </c>
      <c r="D42" s="304">
        <v>4.8819999999999997</v>
      </c>
      <c r="E42" s="251">
        <v>8.2100000000000009</v>
      </c>
      <c r="F42" s="251">
        <v>3.165</v>
      </c>
      <c r="G42" s="304">
        <v>2</v>
      </c>
      <c r="H42" s="304">
        <v>2</v>
      </c>
      <c r="I42" s="304">
        <v>2</v>
      </c>
      <c r="J42" s="251">
        <v>2</v>
      </c>
      <c r="K42" s="251">
        <v>2</v>
      </c>
      <c r="L42" s="148" t="s">
        <v>345</v>
      </c>
    </row>
    <row r="43" spans="1:12" s="174" customFormat="1" ht="19.899999999999999" customHeight="1" x14ac:dyDescent="0.2">
      <c r="A43" s="148" t="s">
        <v>359</v>
      </c>
      <c r="B43" s="304">
        <v>17.43</v>
      </c>
      <c r="C43" s="304">
        <v>42.25</v>
      </c>
      <c r="D43" s="304">
        <v>346.12</v>
      </c>
      <c r="E43" s="251">
        <v>359.92500000000001</v>
      </c>
      <c r="F43" s="251">
        <v>109.1</v>
      </c>
      <c r="G43" s="304">
        <v>1</v>
      </c>
      <c r="H43" s="304">
        <v>4</v>
      </c>
      <c r="I43" s="304">
        <v>2</v>
      </c>
      <c r="J43" s="251">
        <v>4</v>
      </c>
      <c r="K43" s="251">
        <v>4</v>
      </c>
      <c r="L43" s="148" t="s">
        <v>394</v>
      </c>
    </row>
    <row r="44" spans="1:12" s="174" customFormat="1" ht="19.899999999999999" customHeight="1" x14ac:dyDescent="0.2">
      <c r="A44" s="148" t="s">
        <v>439</v>
      </c>
      <c r="B44" s="304">
        <v>0</v>
      </c>
      <c r="C44" s="304">
        <v>0.41699999999999998</v>
      </c>
      <c r="D44" s="304">
        <v>3</v>
      </c>
      <c r="E44" s="251">
        <v>3.6819999999999999</v>
      </c>
      <c r="F44" s="251">
        <v>3.484</v>
      </c>
      <c r="G44" s="304">
        <v>2</v>
      </c>
      <c r="H44" s="304">
        <v>2</v>
      </c>
      <c r="I44" s="304">
        <v>2</v>
      </c>
      <c r="J44" s="251">
        <v>1</v>
      </c>
      <c r="K44" s="251">
        <v>1</v>
      </c>
      <c r="L44" s="148" t="s">
        <v>338</v>
      </c>
    </row>
    <row r="45" spans="1:12" s="174" customFormat="1" ht="19.899999999999999" customHeight="1" x14ac:dyDescent="0.2">
      <c r="A45" s="148" t="s">
        <v>406</v>
      </c>
      <c r="B45" s="304">
        <v>0</v>
      </c>
      <c r="C45" s="304">
        <v>2</v>
      </c>
      <c r="D45" s="304">
        <v>0</v>
      </c>
      <c r="E45" s="251">
        <v>0</v>
      </c>
      <c r="F45" s="251">
        <v>0</v>
      </c>
      <c r="G45" s="304">
        <v>0</v>
      </c>
      <c r="H45" s="304">
        <v>3</v>
      </c>
      <c r="I45" s="304">
        <v>0</v>
      </c>
      <c r="J45" s="251">
        <v>0</v>
      </c>
      <c r="K45" s="251">
        <v>0</v>
      </c>
      <c r="L45" s="148" t="s">
        <v>342</v>
      </c>
    </row>
    <row r="46" spans="1:12" s="174" customFormat="1" ht="19.899999999999999" customHeight="1" x14ac:dyDescent="0.2">
      <c r="A46" s="148" t="s">
        <v>407</v>
      </c>
      <c r="B46" s="304">
        <v>3.0000000000000001E-3</v>
      </c>
      <c r="C46" s="304">
        <v>7.0000000000000001E-3</v>
      </c>
      <c r="D46" s="304">
        <v>1E-3</v>
      </c>
      <c r="E46" s="251">
        <v>2E-3</v>
      </c>
      <c r="F46" s="251">
        <v>4.0000000000000001E-3</v>
      </c>
      <c r="G46" s="304">
        <v>2</v>
      </c>
      <c r="H46" s="304">
        <v>1</v>
      </c>
      <c r="I46" s="304">
        <v>1</v>
      </c>
      <c r="J46" s="251">
        <v>2</v>
      </c>
      <c r="K46" s="251">
        <v>3</v>
      </c>
      <c r="L46" s="148" t="s">
        <v>395</v>
      </c>
    </row>
    <row r="47" spans="1:12" s="189" customFormat="1" ht="19.899999999999999" customHeight="1" x14ac:dyDescent="0.2">
      <c r="A47" s="148" t="s">
        <v>490</v>
      </c>
      <c r="B47" s="304">
        <v>93.8</v>
      </c>
      <c r="C47" s="304">
        <v>98</v>
      </c>
      <c r="D47" s="304">
        <v>84.3</v>
      </c>
      <c r="E47" s="251">
        <v>95.2</v>
      </c>
      <c r="F47" s="251">
        <v>22.17</v>
      </c>
      <c r="G47" s="304">
        <v>6</v>
      </c>
      <c r="H47" s="304">
        <v>7</v>
      </c>
      <c r="I47" s="304">
        <v>9</v>
      </c>
      <c r="J47" s="251">
        <v>7</v>
      </c>
      <c r="K47" s="251">
        <v>6</v>
      </c>
      <c r="L47" s="148" t="s">
        <v>345</v>
      </c>
    </row>
    <row r="48" spans="1:12" s="174" customFormat="1" ht="19.899999999999999" customHeight="1" x14ac:dyDescent="0.2">
      <c r="A48" s="175" t="s">
        <v>263</v>
      </c>
      <c r="B48" s="305">
        <f t="shared" ref="B48:C48" si="0">SUM(B5:B47)</f>
        <v>3574.284000000001</v>
      </c>
      <c r="C48" s="305">
        <f t="shared" si="0"/>
        <v>2827.8710000000001</v>
      </c>
      <c r="D48" s="305">
        <f t="shared" ref="D48" si="1">SUM(D5:D47)</f>
        <v>4700.1980000000003</v>
      </c>
      <c r="E48" s="305">
        <f t="shared" ref="E48" si="2">SUM(E5:E47)</f>
        <v>4274.0219999999999</v>
      </c>
      <c r="F48" s="305">
        <f t="shared" ref="F48:K48" si="3">SUM(F5:F47)</f>
        <v>3628.9579999999987</v>
      </c>
      <c r="G48" s="248">
        <f t="shared" ref="G48:H48" si="4">SUM(G5:G47)</f>
        <v>303</v>
      </c>
      <c r="H48" s="248">
        <f t="shared" si="4"/>
        <v>288</v>
      </c>
      <c r="I48" s="248">
        <f t="shared" ref="I48" si="5">SUM(I5:I47)</f>
        <v>267</v>
      </c>
      <c r="J48" s="248">
        <f t="shared" ref="J48" si="6">SUM(J5:J47)</f>
        <v>273</v>
      </c>
      <c r="K48" s="248">
        <f t="shared" si="3"/>
        <v>255</v>
      </c>
      <c r="L48" s="148"/>
    </row>
  </sheetData>
  <sheetProtection selectLockedCells="1"/>
  <mergeCells count="6">
    <mergeCell ref="L3:L4"/>
    <mergeCell ref="A1:K1"/>
    <mergeCell ref="A2:F2"/>
    <mergeCell ref="A3:A4"/>
    <mergeCell ref="B3:F3"/>
    <mergeCell ref="G3:K3"/>
  </mergeCells>
  <printOptions horizontalCentered="1"/>
  <pageMargins left="0.78740157480314965" right="0.47244094488188981" top="0.78740157480314965" bottom="0.98425196850393704" header="0.51181102362204722" footer="0.51181102362204722"/>
  <pageSetup paperSize="9" scale="7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showGridLines="0" view="pageBreakPreview" zoomScaleNormal="90" zoomScaleSheetLayoutView="100" workbookViewId="0">
      <pane ySplit="4" topLeftCell="A50" activePane="bottomLeft" state="frozen"/>
      <selection activeCell="I16" sqref="I16"/>
      <selection pane="bottomLeft" activeCell="R64" sqref="R64"/>
    </sheetView>
  </sheetViews>
  <sheetFormatPr defaultColWidth="9.140625" defaultRowHeight="19.899999999999999" customHeight="1" x14ac:dyDescent="0.2"/>
  <cols>
    <col min="1" max="1" width="23.7109375" style="212" customWidth="1"/>
    <col min="2" max="4" width="7.7109375" style="212" customWidth="1"/>
    <col min="5" max="5" width="7.7109375" style="233" customWidth="1"/>
    <col min="6" max="6" width="7.7109375" style="100" customWidth="1"/>
    <col min="7" max="9" width="7.7109375" style="212" customWidth="1"/>
    <col min="10" max="10" width="7.7109375" style="233" customWidth="1"/>
    <col min="11" max="11" width="7.7109375" style="100" customWidth="1"/>
    <col min="12" max="12" width="17" style="150" customWidth="1"/>
    <col min="13" max="16384" width="9.140625" style="212"/>
  </cols>
  <sheetData>
    <row r="1" spans="1:12" ht="19.899999999999999" customHeight="1" x14ac:dyDescent="0.2">
      <c r="A1" s="361" t="s">
        <v>425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87" t="s">
        <v>315</v>
      </c>
    </row>
    <row r="2" spans="1:12" ht="19.899999999999999" customHeight="1" x14ac:dyDescent="0.2">
      <c r="A2" s="381" t="s">
        <v>314</v>
      </c>
      <c r="B2" s="381"/>
      <c r="C2" s="381"/>
      <c r="D2" s="381"/>
      <c r="E2" s="381"/>
      <c r="F2" s="381"/>
    </row>
    <row r="3" spans="1:12" ht="19.899999999999999" customHeight="1" x14ac:dyDescent="0.2">
      <c r="A3" s="382" t="s">
        <v>40</v>
      </c>
      <c r="B3" s="358" t="s">
        <v>519</v>
      </c>
      <c r="C3" s="358"/>
      <c r="D3" s="358"/>
      <c r="E3" s="358"/>
      <c r="F3" s="359"/>
      <c r="G3" s="384" t="s">
        <v>499</v>
      </c>
      <c r="H3" s="384"/>
      <c r="I3" s="384"/>
      <c r="J3" s="384"/>
      <c r="K3" s="385"/>
      <c r="L3" s="382" t="s">
        <v>41</v>
      </c>
    </row>
    <row r="4" spans="1:12" ht="19.899999999999999" customHeight="1" x14ac:dyDescent="0.2">
      <c r="A4" s="383"/>
      <c r="B4" s="214">
        <v>2015</v>
      </c>
      <c r="C4" s="214">
        <v>2016</v>
      </c>
      <c r="D4" s="214">
        <v>2017</v>
      </c>
      <c r="E4" s="214">
        <v>2018</v>
      </c>
      <c r="F4" s="214">
        <v>2019</v>
      </c>
      <c r="G4" s="214">
        <v>2015</v>
      </c>
      <c r="H4" s="214">
        <v>2016</v>
      </c>
      <c r="I4" s="214">
        <v>2017</v>
      </c>
      <c r="J4" s="214">
        <v>2018</v>
      </c>
      <c r="K4" s="214">
        <v>2019</v>
      </c>
      <c r="L4" s="383"/>
    </row>
    <row r="5" spans="1:12" s="216" customFormat="1" ht="19.899999999999999" customHeight="1" x14ac:dyDescent="0.2">
      <c r="A5" s="148" t="s">
        <v>160</v>
      </c>
      <c r="B5" s="307">
        <v>154.30000000000001</v>
      </c>
      <c r="C5" s="307">
        <v>70.900000000000006</v>
      </c>
      <c r="D5" s="307">
        <v>111.3</v>
      </c>
      <c r="E5" s="307">
        <v>110.6</v>
      </c>
      <c r="F5" s="307">
        <v>141.6</v>
      </c>
      <c r="G5" s="304">
        <v>10</v>
      </c>
      <c r="H5" s="304">
        <v>10</v>
      </c>
      <c r="I5" s="304">
        <v>9</v>
      </c>
      <c r="J5" s="304">
        <v>9</v>
      </c>
      <c r="K5" s="304">
        <v>9</v>
      </c>
      <c r="L5" s="148" t="s">
        <v>68</v>
      </c>
    </row>
    <row r="6" spans="1:12" s="216" customFormat="1" ht="19.899999999999999" customHeight="1" x14ac:dyDescent="0.2">
      <c r="A6" s="148" t="s">
        <v>483</v>
      </c>
      <c r="B6" s="307"/>
      <c r="C6" s="307">
        <v>0</v>
      </c>
      <c r="D6" s="307">
        <v>0</v>
      </c>
      <c r="E6" s="307">
        <v>0</v>
      </c>
      <c r="F6" s="307">
        <v>0</v>
      </c>
      <c r="G6" s="304"/>
      <c r="H6" s="304">
        <v>0</v>
      </c>
      <c r="I6" s="304">
        <v>0</v>
      </c>
      <c r="J6" s="304">
        <v>0</v>
      </c>
      <c r="K6" s="304">
        <v>0</v>
      </c>
      <c r="L6" s="148" t="s">
        <v>69</v>
      </c>
    </row>
    <row r="7" spans="1:12" s="216" customFormat="1" ht="19.899999999999999" customHeight="1" x14ac:dyDescent="0.2">
      <c r="A7" s="148" t="s">
        <v>161</v>
      </c>
      <c r="B7" s="307">
        <v>116</v>
      </c>
      <c r="C7" s="307">
        <v>146</v>
      </c>
      <c r="D7" s="307">
        <v>146</v>
      </c>
      <c r="E7" s="307">
        <v>171</v>
      </c>
      <c r="F7" s="307">
        <v>164</v>
      </c>
      <c r="G7" s="304">
        <v>10</v>
      </c>
      <c r="H7" s="304">
        <v>10</v>
      </c>
      <c r="I7" s="304">
        <v>10</v>
      </c>
      <c r="J7" s="304">
        <v>10</v>
      </c>
      <c r="K7" s="304">
        <v>10</v>
      </c>
      <c r="L7" s="148" t="s">
        <v>162</v>
      </c>
    </row>
    <row r="8" spans="1:12" s="216" customFormat="1" ht="19.899999999999999" customHeight="1" x14ac:dyDescent="0.2">
      <c r="A8" s="148" t="s">
        <v>163</v>
      </c>
      <c r="B8" s="307">
        <v>291</v>
      </c>
      <c r="C8" s="307">
        <v>123</v>
      </c>
      <c r="D8" s="307">
        <v>192</v>
      </c>
      <c r="E8" s="307">
        <v>209</v>
      </c>
      <c r="F8" s="307">
        <v>185</v>
      </c>
      <c r="G8" s="304">
        <v>17</v>
      </c>
      <c r="H8" s="304">
        <v>16</v>
      </c>
      <c r="I8" s="304">
        <v>13</v>
      </c>
      <c r="J8" s="304">
        <v>13</v>
      </c>
      <c r="K8" s="304">
        <v>12</v>
      </c>
      <c r="L8" s="148" t="s">
        <v>69</v>
      </c>
    </row>
    <row r="9" spans="1:12" s="216" customFormat="1" ht="19.899999999999999" customHeight="1" x14ac:dyDescent="0.2">
      <c r="A9" s="148" t="s">
        <v>164</v>
      </c>
      <c r="B9" s="307">
        <v>280.89999999999998</v>
      </c>
      <c r="C9" s="307">
        <v>285.2</v>
      </c>
      <c r="D9" s="307">
        <v>312.89999999999998</v>
      </c>
      <c r="E9" s="307">
        <v>254.5</v>
      </c>
      <c r="F9" s="307">
        <v>258.8</v>
      </c>
      <c r="G9" s="304" t="s">
        <v>176</v>
      </c>
      <c r="H9" s="304" t="s">
        <v>176</v>
      </c>
      <c r="I9" s="304" t="s">
        <v>176</v>
      </c>
      <c r="J9" s="304" t="s">
        <v>176</v>
      </c>
      <c r="K9" s="304" t="s">
        <v>176</v>
      </c>
      <c r="L9" s="148" t="s">
        <v>68</v>
      </c>
    </row>
    <row r="10" spans="1:12" s="216" customFormat="1" ht="19.899999999999999" customHeight="1" x14ac:dyDescent="0.2">
      <c r="A10" s="148" t="s">
        <v>165</v>
      </c>
      <c r="B10" s="307">
        <v>165.7</v>
      </c>
      <c r="C10" s="307">
        <v>181.6</v>
      </c>
      <c r="D10" s="307">
        <v>175.1</v>
      </c>
      <c r="E10" s="307">
        <v>152.1</v>
      </c>
      <c r="F10" s="307">
        <v>158.80000000000001</v>
      </c>
      <c r="G10" s="304">
        <v>9</v>
      </c>
      <c r="H10" s="304">
        <v>9</v>
      </c>
      <c r="I10" s="304">
        <v>9</v>
      </c>
      <c r="J10" s="304">
        <v>9</v>
      </c>
      <c r="K10" s="304">
        <v>8</v>
      </c>
      <c r="L10" s="148" t="s">
        <v>43</v>
      </c>
    </row>
    <row r="11" spans="1:12" s="216" customFormat="1" ht="19.899999999999999" customHeight="1" x14ac:dyDescent="0.2">
      <c r="A11" s="148" t="s">
        <v>343</v>
      </c>
      <c r="B11" s="307">
        <v>0</v>
      </c>
      <c r="C11" s="307">
        <v>0</v>
      </c>
      <c r="D11" s="307">
        <v>450</v>
      </c>
      <c r="E11" s="307">
        <v>358</v>
      </c>
      <c r="F11" s="307">
        <v>58.1</v>
      </c>
      <c r="G11" s="304">
        <v>0</v>
      </c>
      <c r="H11" s="304">
        <v>0</v>
      </c>
      <c r="I11" s="304">
        <v>14</v>
      </c>
      <c r="J11" s="304">
        <v>15</v>
      </c>
      <c r="K11" s="304">
        <v>10</v>
      </c>
      <c r="L11" s="148" t="s">
        <v>43</v>
      </c>
    </row>
    <row r="12" spans="1:12" s="216" customFormat="1" ht="19.899999999999999" customHeight="1" x14ac:dyDescent="0.2">
      <c r="A12" s="148" t="s">
        <v>166</v>
      </c>
      <c r="B12" s="307">
        <v>0</v>
      </c>
      <c r="C12" s="307">
        <v>0</v>
      </c>
      <c r="D12" s="307">
        <v>0</v>
      </c>
      <c r="E12" s="307">
        <v>0</v>
      </c>
      <c r="F12" s="307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148" t="s">
        <v>43</v>
      </c>
    </row>
    <row r="13" spans="1:12" s="216" customFormat="1" ht="19.899999999999999" customHeight="1" x14ac:dyDescent="0.2">
      <c r="A13" s="148" t="s">
        <v>167</v>
      </c>
      <c r="B13" s="307">
        <v>277.39999999999998</v>
      </c>
      <c r="C13" s="307">
        <v>251.4</v>
      </c>
      <c r="D13" s="307">
        <v>200</v>
      </c>
      <c r="E13" s="307">
        <v>68.3</v>
      </c>
      <c r="F13" s="307">
        <v>107.6</v>
      </c>
      <c r="G13" s="304">
        <v>8</v>
      </c>
      <c r="H13" s="304">
        <v>8</v>
      </c>
      <c r="I13" s="304">
        <v>8</v>
      </c>
      <c r="J13" s="304">
        <v>8</v>
      </c>
      <c r="K13" s="304">
        <v>7</v>
      </c>
      <c r="L13" s="148" t="s">
        <v>162</v>
      </c>
    </row>
    <row r="14" spans="1:12" s="216" customFormat="1" ht="19.899999999999999" customHeight="1" x14ac:dyDescent="0.2">
      <c r="A14" s="148" t="s">
        <v>186</v>
      </c>
      <c r="B14" s="307">
        <v>7.5</v>
      </c>
      <c r="C14" s="307">
        <v>34.1</v>
      </c>
      <c r="D14" s="307">
        <v>46.7</v>
      </c>
      <c r="E14" s="307">
        <v>1</v>
      </c>
      <c r="F14" s="307">
        <v>0.3</v>
      </c>
      <c r="G14" s="304">
        <v>1</v>
      </c>
      <c r="H14" s="304">
        <v>2</v>
      </c>
      <c r="I14" s="304">
        <v>2</v>
      </c>
      <c r="J14" s="304">
        <v>1</v>
      </c>
      <c r="K14" s="304">
        <v>1</v>
      </c>
      <c r="L14" s="148" t="s">
        <v>344</v>
      </c>
    </row>
    <row r="15" spans="1:12" s="216" customFormat="1" ht="19.899999999999999" customHeight="1" x14ac:dyDescent="0.2">
      <c r="A15" s="148" t="s">
        <v>168</v>
      </c>
      <c r="B15" s="307">
        <v>98.8</v>
      </c>
      <c r="C15" s="307">
        <v>188</v>
      </c>
      <c r="D15" s="307">
        <v>181</v>
      </c>
      <c r="E15" s="307">
        <v>177</v>
      </c>
      <c r="F15" s="307">
        <v>152</v>
      </c>
      <c r="G15" s="304">
        <v>7</v>
      </c>
      <c r="H15" s="304">
        <v>7</v>
      </c>
      <c r="I15" s="304">
        <v>7</v>
      </c>
      <c r="J15" s="304">
        <v>7</v>
      </c>
      <c r="K15" s="304">
        <v>7</v>
      </c>
      <c r="L15" s="148" t="s">
        <v>396</v>
      </c>
    </row>
    <row r="16" spans="1:12" s="216" customFormat="1" ht="19.899999999999999" customHeight="1" x14ac:dyDescent="0.2">
      <c r="A16" s="148" t="s">
        <v>169</v>
      </c>
      <c r="B16" s="307">
        <v>11</v>
      </c>
      <c r="C16" s="307">
        <v>16.600000000000001</v>
      </c>
      <c r="D16" s="307">
        <v>54</v>
      </c>
      <c r="E16" s="307">
        <v>22.3</v>
      </c>
      <c r="F16" s="307">
        <v>19.399999999999999</v>
      </c>
      <c r="G16" s="304">
        <v>5</v>
      </c>
      <c r="H16" s="304">
        <v>7</v>
      </c>
      <c r="I16" s="304">
        <v>7</v>
      </c>
      <c r="J16" s="304">
        <v>7</v>
      </c>
      <c r="K16" s="304">
        <v>7</v>
      </c>
      <c r="L16" s="148" t="s">
        <v>51</v>
      </c>
    </row>
    <row r="17" spans="1:12" s="216" customFormat="1" ht="19.899999999999999" customHeight="1" x14ac:dyDescent="0.2">
      <c r="A17" s="148" t="s">
        <v>323</v>
      </c>
      <c r="B17" s="307">
        <v>0</v>
      </c>
      <c r="C17" s="307">
        <v>0</v>
      </c>
      <c r="D17" s="307">
        <v>0</v>
      </c>
      <c r="E17" s="307">
        <v>0</v>
      </c>
      <c r="F17" s="307">
        <v>0</v>
      </c>
      <c r="G17" s="304">
        <v>0</v>
      </c>
      <c r="H17" s="304">
        <v>0</v>
      </c>
      <c r="I17" s="304">
        <v>0</v>
      </c>
      <c r="J17" s="304">
        <v>0</v>
      </c>
      <c r="K17" s="304">
        <v>0</v>
      </c>
      <c r="L17" s="148" t="s">
        <v>345</v>
      </c>
    </row>
    <row r="18" spans="1:12" s="216" customFormat="1" ht="19.899999999999999" customHeight="1" x14ac:dyDescent="0.2">
      <c r="A18" s="148" t="s">
        <v>170</v>
      </c>
      <c r="B18" s="307">
        <v>400</v>
      </c>
      <c r="C18" s="307">
        <v>94.7</v>
      </c>
      <c r="D18" s="307">
        <v>38.6</v>
      </c>
      <c r="E18" s="307">
        <v>83.8</v>
      </c>
      <c r="F18" s="307">
        <v>98.1</v>
      </c>
      <c r="G18" s="304">
        <v>12</v>
      </c>
      <c r="H18" s="304">
        <v>12</v>
      </c>
      <c r="I18" s="304">
        <v>14</v>
      </c>
      <c r="J18" s="304">
        <v>14</v>
      </c>
      <c r="K18" s="304">
        <v>14</v>
      </c>
      <c r="L18" s="148" t="s">
        <v>69</v>
      </c>
    </row>
    <row r="19" spans="1:12" s="235" customFormat="1" ht="19.899999999999999" customHeight="1" x14ac:dyDescent="0.2">
      <c r="A19" s="148" t="s">
        <v>498</v>
      </c>
      <c r="B19" s="307"/>
      <c r="C19" s="307"/>
      <c r="D19" s="307"/>
      <c r="E19" s="307">
        <v>0</v>
      </c>
      <c r="F19" s="307">
        <v>0</v>
      </c>
      <c r="G19" s="304"/>
      <c r="H19" s="304"/>
      <c r="I19" s="304"/>
      <c r="J19" s="304">
        <v>0</v>
      </c>
      <c r="K19" s="304">
        <v>0</v>
      </c>
      <c r="L19" s="148" t="s">
        <v>69</v>
      </c>
    </row>
    <row r="20" spans="1:12" s="216" customFormat="1" ht="19.899999999999999" customHeight="1" x14ac:dyDescent="0.2">
      <c r="A20" s="148" t="s">
        <v>482</v>
      </c>
      <c r="B20" s="307">
        <v>0.5</v>
      </c>
      <c r="C20" s="307">
        <v>0</v>
      </c>
      <c r="D20" s="307">
        <v>2.2000000000000002</v>
      </c>
      <c r="E20" s="307">
        <v>7</v>
      </c>
      <c r="F20" s="307">
        <v>7</v>
      </c>
      <c r="G20" s="304">
        <v>2</v>
      </c>
      <c r="H20" s="304">
        <v>0</v>
      </c>
      <c r="I20" s="304">
        <v>2</v>
      </c>
      <c r="J20" s="304">
        <v>4</v>
      </c>
      <c r="K20" s="304">
        <v>4</v>
      </c>
      <c r="L20" s="148" t="s">
        <v>69</v>
      </c>
    </row>
    <row r="21" spans="1:12" s="216" customFormat="1" ht="19.899999999999999" customHeight="1" x14ac:dyDescent="0.2">
      <c r="A21" s="148" t="s">
        <v>171</v>
      </c>
      <c r="B21" s="307">
        <v>99.4</v>
      </c>
      <c r="C21" s="307">
        <v>104.7</v>
      </c>
      <c r="D21" s="307">
        <v>126.5</v>
      </c>
      <c r="E21" s="307">
        <v>86.7</v>
      </c>
      <c r="F21" s="307">
        <v>107.5</v>
      </c>
      <c r="G21" s="304">
        <v>5</v>
      </c>
      <c r="H21" s="304">
        <v>6</v>
      </c>
      <c r="I21" s="304">
        <v>7</v>
      </c>
      <c r="J21" s="304">
        <v>8</v>
      </c>
      <c r="K21" s="304">
        <v>8</v>
      </c>
      <c r="L21" s="148" t="s">
        <v>43</v>
      </c>
    </row>
    <row r="22" spans="1:12" s="216" customFormat="1" ht="19.899999999999999" customHeight="1" x14ac:dyDescent="0.2">
      <c r="A22" s="148" t="s">
        <v>172</v>
      </c>
      <c r="B22" s="307">
        <v>362</v>
      </c>
      <c r="C22" s="307">
        <v>405</v>
      </c>
      <c r="D22" s="307">
        <v>438</v>
      </c>
      <c r="E22" s="307">
        <v>496</v>
      </c>
      <c r="F22" s="307">
        <v>503.9</v>
      </c>
      <c r="G22" s="304" t="s">
        <v>18</v>
      </c>
      <c r="H22" s="304" t="s">
        <v>18</v>
      </c>
      <c r="I22" s="304" t="s">
        <v>18</v>
      </c>
      <c r="J22" s="304" t="s">
        <v>18</v>
      </c>
      <c r="K22" s="304" t="s">
        <v>18</v>
      </c>
      <c r="L22" s="148" t="s">
        <v>43</v>
      </c>
    </row>
    <row r="23" spans="1:12" s="216" customFormat="1" ht="19.899999999999999" customHeight="1" x14ac:dyDescent="0.2">
      <c r="A23" s="148" t="s">
        <v>173</v>
      </c>
      <c r="B23" s="307">
        <v>75</v>
      </c>
      <c r="C23" s="307">
        <v>72.7</v>
      </c>
      <c r="D23" s="307">
        <v>116</v>
      </c>
      <c r="E23" s="307">
        <v>86.2</v>
      </c>
      <c r="F23" s="307">
        <v>43</v>
      </c>
      <c r="G23" s="304">
        <v>6</v>
      </c>
      <c r="H23" s="304">
        <v>4</v>
      </c>
      <c r="I23" s="304">
        <v>5</v>
      </c>
      <c r="J23" s="304">
        <v>5</v>
      </c>
      <c r="K23" s="304">
        <v>5</v>
      </c>
      <c r="L23" s="148" t="s">
        <v>191</v>
      </c>
    </row>
    <row r="24" spans="1:12" s="216" customFormat="1" ht="19.899999999999999" customHeight="1" x14ac:dyDescent="0.2">
      <c r="A24" s="148" t="s">
        <v>174</v>
      </c>
      <c r="B24" s="307">
        <v>686</v>
      </c>
      <c r="C24" s="307">
        <v>307</v>
      </c>
      <c r="D24" s="307">
        <v>315</v>
      </c>
      <c r="E24" s="307">
        <v>396</v>
      </c>
      <c r="F24" s="307">
        <v>525.29999999999995</v>
      </c>
      <c r="G24" s="304">
        <v>11</v>
      </c>
      <c r="H24" s="304">
        <v>11</v>
      </c>
      <c r="I24" s="304">
        <v>11</v>
      </c>
      <c r="J24" s="304">
        <v>11</v>
      </c>
      <c r="K24" s="304">
        <v>10</v>
      </c>
      <c r="L24" s="148" t="s">
        <v>43</v>
      </c>
    </row>
    <row r="25" spans="1:12" s="216" customFormat="1" ht="19.899999999999999" customHeight="1" x14ac:dyDescent="0.2">
      <c r="A25" s="148" t="s">
        <v>481</v>
      </c>
      <c r="B25" s="307"/>
      <c r="C25" s="307">
        <v>0</v>
      </c>
      <c r="D25" s="307">
        <v>0</v>
      </c>
      <c r="E25" s="307">
        <v>0</v>
      </c>
      <c r="F25" s="307">
        <v>0</v>
      </c>
      <c r="G25" s="304"/>
      <c r="H25" s="304">
        <v>0</v>
      </c>
      <c r="I25" s="304">
        <v>0</v>
      </c>
      <c r="J25" s="304">
        <v>0</v>
      </c>
      <c r="K25" s="304">
        <v>0</v>
      </c>
      <c r="L25" s="148" t="s">
        <v>51</v>
      </c>
    </row>
    <row r="26" spans="1:12" s="216" customFormat="1" ht="19.899999999999999" customHeight="1" x14ac:dyDescent="0.2">
      <c r="A26" s="148" t="s">
        <v>175</v>
      </c>
      <c r="B26" s="307">
        <v>705.1</v>
      </c>
      <c r="C26" s="307">
        <v>724.4</v>
      </c>
      <c r="D26" s="307">
        <v>647.70000000000005</v>
      </c>
      <c r="E26" s="307">
        <v>674.8</v>
      </c>
      <c r="F26" s="307">
        <v>664.3</v>
      </c>
      <c r="G26" s="304" t="s">
        <v>176</v>
      </c>
      <c r="H26" s="304" t="s">
        <v>176</v>
      </c>
      <c r="I26" s="304" t="s">
        <v>176</v>
      </c>
      <c r="J26" s="304" t="s">
        <v>176</v>
      </c>
      <c r="K26" s="304" t="s">
        <v>176</v>
      </c>
      <c r="L26" s="148" t="s">
        <v>177</v>
      </c>
    </row>
    <row r="27" spans="1:12" s="216" customFormat="1" ht="19.899999999999999" customHeight="1" x14ac:dyDescent="0.2">
      <c r="A27" s="148" t="s">
        <v>178</v>
      </c>
      <c r="B27" s="307" t="s">
        <v>179</v>
      </c>
      <c r="C27" s="307" t="s">
        <v>179</v>
      </c>
      <c r="D27" s="307" t="s">
        <v>179</v>
      </c>
      <c r="E27" s="307" t="s">
        <v>179</v>
      </c>
      <c r="F27" s="308" t="s">
        <v>179</v>
      </c>
      <c r="G27" s="304" t="s">
        <v>176</v>
      </c>
      <c r="H27" s="304" t="s">
        <v>176</v>
      </c>
      <c r="I27" s="304" t="s">
        <v>176</v>
      </c>
      <c r="J27" s="304" t="s">
        <v>176</v>
      </c>
      <c r="K27" s="309" t="s">
        <v>176</v>
      </c>
      <c r="L27" s="148" t="s">
        <v>180</v>
      </c>
    </row>
    <row r="28" spans="1:12" s="216" customFormat="1" ht="19.899999999999999" customHeight="1" x14ac:dyDescent="0.2">
      <c r="A28" s="148" t="s">
        <v>182</v>
      </c>
      <c r="B28" s="307">
        <v>335.4</v>
      </c>
      <c r="C28" s="307">
        <v>324.60000000000002</v>
      </c>
      <c r="D28" s="307">
        <v>499.2</v>
      </c>
      <c r="E28" s="307">
        <v>502</v>
      </c>
      <c r="F28" s="307">
        <v>457</v>
      </c>
      <c r="G28" s="304">
        <v>16</v>
      </c>
      <c r="H28" s="304">
        <v>16</v>
      </c>
      <c r="I28" s="304">
        <v>19</v>
      </c>
      <c r="J28" s="304">
        <v>16</v>
      </c>
      <c r="K28" s="304">
        <v>16</v>
      </c>
      <c r="L28" s="148" t="s">
        <v>408</v>
      </c>
    </row>
    <row r="29" spans="1:12" s="216" customFormat="1" ht="19.899999999999999" customHeight="1" x14ac:dyDescent="0.2">
      <c r="A29" s="148" t="s">
        <v>480</v>
      </c>
      <c r="B29" s="307">
        <v>0</v>
      </c>
      <c r="C29" s="307">
        <v>0</v>
      </c>
      <c r="D29" s="307">
        <v>0</v>
      </c>
      <c r="E29" s="307">
        <v>0</v>
      </c>
      <c r="F29" s="307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148" t="s">
        <v>234</v>
      </c>
    </row>
    <row r="30" spans="1:12" s="216" customFormat="1" ht="19.899999999999999" customHeight="1" x14ac:dyDescent="0.2">
      <c r="A30" s="148" t="s">
        <v>181</v>
      </c>
      <c r="B30" s="307">
        <v>0</v>
      </c>
      <c r="C30" s="307">
        <v>0</v>
      </c>
      <c r="D30" s="307">
        <v>0</v>
      </c>
      <c r="E30" s="307">
        <v>0</v>
      </c>
      <c r="F30" s="307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148" t="s">
        <v>43</v>
      </c>
    </row>
    <row r="31" spans="1:12" s="216" customFormat="1" ht="19.899999999999999" customHeight="1" x14ac:dyDescent="0.2">
      <c r="A31" s="148" t="s">
        <v>360</v>
      </c>
      <c r="B31" s="307">
        <v>144.9</v>
      </c>
      <c r="C31" s="307">
        <v>151.80000000000001</v>
      </c>
      <c r="D31" s="307">
        <v>188.8</v>
      </c>
      <c r="E31" s="307">
        <v>363</v>
      </c>
      <c r="F31" s="307">
        <v>233.8</v>
      </c>
      <c r="G31" s="304">
        <v>8</v>
      </c>
      <c r="H31" s="304">
        <v>8</v>
      </c>
      <c r="I31" s="304">
        <v>14</v>
      </c>
      <c r="J31" s="304">
        <v>14</v>
      </c>
      <c r="K31" s="304">
        <v>14</v>
      </c>
      <c r="L31" s="148" t="s">
        <v>43</v>
      </c>
    </row>
    <row r="32" spans="1:12" s="216" customFormat="1" ht="19.899999999999999" customHeight="1" x14ac:dyDescent="0.2">
      <c r="A32" s="148" t="s">
        <v>361</v>
      </c>
      <c r="B32" s="307">
        <v>234.1</v>
      </c>
      <c r="C32" s="307">
        <v>354</v>
      </c>
      <c r="D32" s="307">
        <v>664.5</v>
      </c>
      <c r="E32" s="307">
        <v>466.5</v>
      </c>
      <c r="F32" s="307">
        <v>345.9</v>
      </c>
      <c r="G32" s="304">
        <v>10</v>
      </c>
      <c r="H32" s="304">
        <v>12</v>
      </c>
      <c r="I32" s="304">
        <v>12</v>
      </c>
      <c r="J32" s="304">
        <v>12</v>
      </c>
      <c r="K32" s="304">
        <v>12</v>
      </c>
      <c r="L32" s="148" t="s">
        <v>43</v>
      </c>
    </row>
    <row r="33" spans="1:12" s="216" customFormat="1" ht="19.899999999999999" customHeight="1" x14ac:dyDescent="0.2">
      <c r="A33" s="148" t="s">
        <v>183</v>
      </c>
      <c r="B33" s="307">
        <v>150.80000000000001</v>
      </c>
      <c r="C33" s="307">
        <v>148</v>
      </c>
      <c r="D33" s="307">
        <v>452.9</v>
      </c>
      <c r="E33" s="307">
        <v>195.6</v>
      </c>
      <c r="F33" s="307">
        <v>100.4</v>
      </c>
      <c r="G33" s="304">
        <v>13</v>
      </c>
      <c r="H33" s="304">
        <v>15</v>
      </c>
      <c r="I33" s="304">
        <v>15</v>
      </c>
      <c r="J33" s="304">
        <v>16</v>
      </c>
      <c r="K33" s="304">
        <v>12</v>
      </c>
      <c r="L33" s="148" t="s">
        <v>43</v>
      </c>
    </row>
    <row r="34" spans="1:12" s="216" customFormat="1" ht="32.25" customHeight="1" x14ac:dyDescent="0.2">
      <c r="A34" s="197" t="s">
        <v>235</v>
      </c>
      <c r="B34" s="246"/>
      <c r="C34" s="246"/>
      <c r="D34" s="246"/>
      <c r="E34" s="246"/>
      <c r="F34" s="255"/>
      <c r="G34" s="247"/>
      <c r="H34" s="247"/>
      <c r="I34" s="247"/>
      <c r="J34" s="247"/>
      <c r="K34" s="195"/>
      <c r="L34" s="196"/>
    </row>
    <row r="35" spans="1:12" s="216" customFormat="1" ht="19.899999999999999" customHeight="1" x14ac:dyDescent="0.2">
      <c r="A35" s="148" t="s">
        <v>324</v>
      </c>
      <c r="B35" s="307">
        <v>0</v>
      </c>
      <c r="C35" s="307">
        <v>0</v>
      </c>
      <c r="D35" s="307">
        <v>0</v>
      </c>
      <c r="E35" s="307">
        <v>0</v>
      </c>
      <c r="F35" s="307">
        <v>0</v>
      </c>
      <c r="G35" s="304">
        <v>0</v>
      </c>
      <c r="H35" s="304">
        <v>0</v>
      </c>
      <c r="I35" s="304">
        <v>0</v>
      </c>
      <c r="J35" s="304">
        <v>0</v>
      </c>
      <c r="K35" s="304">
        <v>0</v>
      </c>
      <c r="L35" s="148" t="s">
        <v>69</v>
      </c>
    </row>
    <row r="36" spans="1:12" s="216" customFormat="1" ht="19.899999999999999" customHeight="1" x14ac:dyDescent="0.2">
      <c r="A36" s="148" t="s">
        <v>484</v>
      </c>
      <c r="B36" s="307"/>
      <c r="C36" s="307"/>
      <c r="D36" s="307">
        <v>0</v>
      </c>
      <c r="E36" s="307">
        <v>0.1</v>
      </c>
      <c r="F36" s="307">
        <v>0.1</v>
      </c>
      <c r="G36" s="304"/>
      <c r="H36" s="304">
        <v>0</v>
      </c>
      <c r="I36" s="304">
        <v>0</v>
      </c>
      <c r="J36" s="304">
        <v>1</v>
      </c>
      <c r="K36" s="304">
        <v>1</v>
      </c>
      <c r="L36" s="148" t="s">
        <v>43</v>
      </c>
    </row>
    <row r="37" spans="1:12" s="216" customFormat="1" ht="19.899999999999999" customHeight="1" x14ac:dyDescent="0.2">
      <c r="A37" s="148" t="s">
        <v>165</v>
      </c>
      <c r="B37" s="307">
        <v>0</v>
      </c>
      <c r="C37" s="307">
        <v>0</v>
      </c>
      <c r="D37" s="307">
        <v>0</v>
      </c>
      <c r="E37" s="307">
        <v>0</v>
      </c>
      <c r="F37" s="307">
        <v>0</v>
      </c>
      <c r="G37" s="304" t="s">
        <v>184</v>
      </c>
      <c r="H37" s="304" t="s">
        <v>184</v>
      </c>
      <c r="I37" s="304" t="s">
        <v>184</v>
      </c>
      <c r="J37" s="304" t="s">
        <v>184</v>
      </c>
      <c r="K37" s="304" t="s">
        <v>184</v>
      </c>
      <c r="L37" s="148" t="s">
        <v>43</v>
      </c>
    </row>
    <row r="38" spans="1:12" s="216" customFormat="1" ht="19.899999999999999" customHeight="1" x14ac:dyDescent="0.2">
      <c r="A38" s="148" t="s">
        <v>185</v>
      </c>
      <c r="B38" s="307">
        <v>0</v>
      </c>
      <c r="C38" s="307">
        <v>0</v>
      </c>
      <c r="D38" s="307">
        <v>0</v>
      </c>
      <c r="E38" s="307">
        <v>0</v>
      </c>
      <c r="F38" s="307">
        <v>0</v>
      </c>
      <c r="G38" s="304">
        <v>0</v>
      </c>
      <c r="H38" s="304">
        <v>0</v>
      </c>
      <c r="I38" s="304">
        <v>0</v>
      </c>
      <c r="J38" s="304">
        <v>0</v>
      </c>
      <c r="K38" s="304">
        <v>0</v>
      </c>
      <c r="L38" s="148" t="s">
        <v>69</v>
      </c>
    </row>
    <row r="39" spans="1:12" s="216" customFormat="1" ht="19.899999999999999" customHeight="1" x14ac:dyDescent="0.2">
      <c r="A39" s="148" t="s">
        <v>186</v>
      </c>
      <c r="B39" s="307">
        <v>4.7</v>
      </c>
      <c r="C39" s="307">
        <v>7.6</v>
      </c>
      <c r="D39" s="307">
        <v>18.8</v>
      </c>
      <c r="E39" s="307">
        <v>4.5</v>
      </c>
      <c r="F39" s="307">
        <v>0.8</v>
      </c>
      <c r="G39" s="304">
        <v>1</v>
      </c>
      <c r="H39" s="304">
        <v>1</v>
      </c>
      <c r="I39" s="304">
        <v>1</v>
      </c>
      <c r="J39" s="304">
        <v>1</v>
      </c>
      <c r="K39" s="304">
        <v>1</v>
      </c>
      <c r="L39" s="148" t="s">
        <v>346</v>
      </c>
    </row>
    <row r="40" spans="1:12" s="216" customFormat="1" ht="19.899999999999999" customHeight="1" x14ac:dyDescent="0.2">
      <c r="A40" s="148" t="s">
        <v>187</v>
      </c>
      <c r="B40" s="307">
        <v>0.6</v>
      </c>
      <c r="C40" s="307">
        <v>4.0999999999999996</v>
      </c>
      <c r="D40" s="307">
        <v>0</v>
      </c>
      <c r="E40" s="307">
        <v>0.4</v>
      </c>
      <c r="F40" s="307">
        <v>1.4</v>
      </c>
      <c r="G40" s="304">
        <v>3</v>
      </c>
      <c r="H40" s="304">
        <v>3</v>
      </c>
      <c r="I40" s="304">
        <v>0</v>
      </c>
      <c r="J40" s="304">
        <v>4</v>
      </c>
      <c r="K40" s="304">
        <v>4</v>
      </c>
      <c r="L40" s="148" t="s">
        <v>188</v>
      </c>
    </row>
    <row r="41" spans="1:12" s="216" customFormat="1" ht="19.899999999999999" customHeight="1" x14ac:dyDescent="0.2">
      <c r="A41" s="148" t="s">
        <v>268</v>
      </c>
      <c r="B41" s="307">
        <v>0</v>
      </c>
      <c r="C41" s="307">
        <v>0.3</v>
      </c>
      <c r="D41" s="307">
        <v>0.1</v>
      </c>
      <c r="E41" s="307">
        <v>0</v>
      </c>
      <c r="F41" s="307">
        <v>0.3</v>
      </c>
      <c r="G41" s="304">
        <v>1</v>
      </c>
      <c r="H41" s="304">
        <v>1</v>
      </c>
      <c r="I41" s="304">
        <v>1</v>
      </c>
      <c r="J41" s="304">
        <v>1</v>
      </c>
      <c r="K41" s="304">
        <v>1</v>
      </c>
      <c r="L41" s="148" t="s">
        <v>236</v>
      </c>
    </row>
    <row r="42" spans="1:12" s="216" customFormat="1" ht="19.899999999999999" customHeight="1" x14ac:dyDescent="0.2">
      <c r="A42" s="148" t="s">
        <v>189</v>
      </c>
      <c r="B42" s="307">
        <v>277.39999999999998</v>
      </c>
      <c r="C42" s="307">
        <v>248</v>
      </c>
      <c r="D42" s="307">
        <v>200</v>
      </c>
      <c r="E42" s="307">
        <v>125.2</v>
      </c>
      <c r="F42" s="307">
        <v>156.19999999999999</v>
      </c>
      <c r="G42" s="304">
        <v>8</v>
      </c>
      <c r="H42" s="304">
        <v>9</v>
      </c>
      <c r="I42" s="304">
        <v>12</v>
      </c>
      <c r="J42" s="304">
        <v>10</v>
      </c>
      <c r="K42" s="304">
        <v>9</v>
      </c>
      <c r="L42" s="148" t="s">
        <v>162</v>
      </c>
    </row>
    <row r="43" spans="1:12" s="216" customFormat="1" ht="19.899999999999999" customHeight="1" x14ac:dyDescent="0.2">
      <c r="A43" s="148" t="s">
        <v>190</v>
      </c>
      <c r="B43" s="307">
        <v>0</v>
      </c>
      <c r="C43" s="307">
        <v>0</v>
      </c>
      <c r="D43" s="307">
        <v>0</v>
      </c>
      <c r="E43" s="307">
        <v>0</v>
      </c>
      <c r="F43" s="307">
        <v>0</v>
      </c>
      <c r="G43" s="304">
        <v>0</v>
      </c>
      <c r="H43" s="304">
        <v>0</v>
      </c>
      <c r="I43" s="304">
        <v>0</v>
      </c>
      <c r="J43" s="304">
        <v>0</v>
      </c>
      <c r="K43" s="304">
        <v>0</v>
      </c>
      <c r="L43" s="148" t="s">
        <v>191</v>
      </c>
    </row>
    <row r="44" spans="1:12" s="216" customFormat="1" ht="19.899999999999999" customHeight="1" x14ac:dyDescent="0.2">
      <c r="A44" s="148" t="s">
        <v>192</v>
      </c>
      <c r="B44" s="307">
        <v>0</v>
      </c>
      <c r="C44" s="307">
        <v>0</v>
      </c>
      <c r="D44" s="307">
        <v>0</v>
      </c>
      <c r="E44" s="307">
        <v>0</v>
      </c>
      <c r="F44" s="307">
        <v>0</v>
      </c>
      <c r="G44" s="304">
        <v>0</v>
      </c>
      <c r="H44" s="304">
        <v>0</v>
      </c>
      <c r="I44" s="304">
        <v>0</v>
      </c>
      <c r="J44" s="304">
        <v>0</v>
      </c>
      <c r="K44" s="304">
        <v>0</v>
      </c>
      <c r="L44" s="148" t="s">
        <v>43</v>
      </c>
    </row>
    <row r="45" spans="1:12" s="216" customFormat="1" ht="19.899999999999999" customHeight="1" x14ac:dyDescent="0.2">
      <c r="A45" s="148" t="s">
        <v>193</v>
      </c>
      <c r="B45" s="307">
        <v>0.3</v>
      </c>
      <c r="C45" s="307">
        <v>0</v>
      </c>
      <c r="D45" s="307">
        <v>0.2</v>
      </c>
      <c r="E45" s="307">
        <v>0.5</v>
      </c>
      <c r="F45" s="307">
        <v>0.5</v>
      </c>
      <c r="G45" s="304">
        <v>1</v>
      </c>
      <c r="H45" s="304">
        <v>0</v>
      </c>
      <c r="I45" s="304">
        <v>1</v>
      </c>
      <c r="J45" s="304">
        <v>1</v>
      </c>
      <c r="K45" s="304">
        <v>1</v>
      </c>
      <c r="L45" s="148" t="s">
        <v>43</v>
      </c>
    </row>
    <row r="46" spans="1:12" s="216" customFormat="1" ht="19.899999999999999" customHeight="1" x14ac:dyDescent="0.2">
      <c r="A46" s="148" t="s">
        <v>194</v>
      </c>
      <c r="B46" s="307">
        <v>0</v>
      </c>
      <c r="C46" s="307">
        <v>0</v>
      </c>
      <c r="D46" s="307">
        <v>0</v>
      </c>
      <c r="E46" s="307">
        <v>0</v>
      </c>
      <c r="F46" s="307">
        <v>0</v>
      </c>
      <c r="G46" s="304">
        <v>0</v>
      </c>
      <c r="H46" s="304">
        <v>0</v>
      </c>
      <c r="I46" s="304">
        <v>0</v>
      </c>
      <c r="J46" s="304">
        <v>0</v>
      </c>
      <c r="K46" s="304">
        <v>0</v>
      </c>
      <c r="L46" s="148" t="s">
        <v>362</v>
      </c>
    </row>
    <row r="47" spans="1:12" s="216" customFormat="1" ht="19.899999999999999" customHeight="1" x14ac:dyDescent="0.2">
      <c r="A47" s="148" t="s">
        <v>485</v>
      </c>
      <c r="B47" s="307">
        <v>44.3</v>
      </c>
      <c r="C47" s="307">
        <v>48.9</v>
      </c>
      <c r="D47" s="307">
        <v>47.5</v>
      </c>
      <c r="E47" s="307">
        <v>45.1</v>
      </c>
      <c r="F47" s="307">
        <v>45.8</v>
      </c>
      <c r="G47" s="304">
        <v>4</v>
      </c>
      <c r="H47" s="304">
        <v>4</v>
      </c>
      <c r="I47" s="304">
        <v>4</v>
      </c>
      <c r="J47" s="304">
        <v>5</v>
      </c>
      <c r="K47" s="304">
        <v>5</v>
      </c>
      <c r="L47" s="148" t="s">
        <v>43</v>
      </c>
    </row>
    <row r="48" spans="1:12" s="216" customFormat="1" ht="19.899999999999999" customHeight="1" x14ac:dyDescent="0.2">
      <c r="A48" s="148" t="s">
        <v>363</v>
      </c>
      <c r="B48" s="307">
        <v>1.9</v>
      </c>
      <c r="C48" s="307">
        <v>0</v>
      </c>
      <c r="D48" s="307">
        <v>1.1000000000000001</v>
      </c>
      <c r="E48" s="307">
        <v>0.4</v>
      </c>
      <c r="F48" s="307">
        <v>1.5</v>
      </c>
      <c r="G48" s="304">
        <v>2</v>
      </c>
      <c r="H48" s="304">
        <v>0</v>
      </c>
      <c r="I48" s="304">
        <v>3</v>
      </c>
      <c r="J48" s="304">
        <v>3</v>
      </c>
      <c r="K48" s="304">
        <v>3</v>
      </c>
      <c r="L48" s="148" t="s">
        <v>364</v>
      </c>
    </row>
    <row r="49" spans="1:17" s="216" customFormat="1" ht="19.899999999999999" customHeight="1" x14ac:dyDescent="0.2">
      <c r="A49" s="148" t="s">
        <v>365</v>
      </c>
      <c r="B49" s="307">
        <v>0</v>
      </c>
      <c r="C49" s="307">
        <v>0</v>
      </c>
      <c r="D49" s="307">
        <v>0</v>
      </c>
      <c r="E49" s="307">
        <v>0</v>
      </c>
      <c r="F49" s="307">
        <v>0</v>
      </c>
      <c r="G49" s="304">
        <v>0</v>
      </c>
      <c r="H49" s="304">
        <v>0</v>
      </c>
      <c r="I49" s="304">
        <v>0</v>
      </c>
      <c r="J49" s="304">
        <v>0</v>
      </c>
      <c r="K49" s="304">
        <v>0</v>
      </c>
      <c r="L49" s="148" t="s">
        <v>69</v>
      </c>
    </row>
    <row r="50" spans="1:17" s="216" customFormat="1" ht="19.899999999999999" customHeight="1" x14ac:dyDescent="0.2">
      <c r="A50" s="148" t="s">
        <v>366</v>
      </c>
      <c r="B50" s="307">
        <v>51.5</v>
      </c>
      <c r="C50" s="307">
        <v>95.1</v>
      </c>
      <c r="D50" s="307">
        <v>44.6</v>
      </c>
      <c r="E50" s="307">
        <v>20</v>
      </c>
      <c r="F50" s="307">
        <v>1</v>
      </c>
      <c r="G50" s="304">
        <v>6</v>
      </c>
      <c r="H50" s="304">
        <v>6</v>
      </c>
      <c r="I50" s="304">
        <v>7</v>
      </c>
      <c r="J50" s="304">
        <v>4</v>
      </c>
      <c r="K50" s="304">
        <v>4</v>
      </c>
      <c r="L50" s="148" t="s">
        <v>367</v>
      </c>
    </row>
    <row r="51" spans="1:17" s="216" customFormat="1" ht="19.899999999999999" customHeight="1" x14ac:dyDescent="0.2">
      <c r="A51" s="148" t="s">
        <v>486</v>
      </c>
      <c r="B51" s="307">
        <v>75.5</v>
      </c>
      <c r="C51" s="307">
        <v>51.6</v>
      </c>
      <c r="D51" s="307">
        <v>42.7</v>
      </c>
      <c r="E51" s="307">
        <v>41.8</v>
      </c>
      <c r="F51" s="307">
        <v>38.6</v>
      </c>
      <c r="G51" s="304">
        <v>4</v>
      </c>
      <c r="H51" s="304">
        <v>4</v>
      </c>
      <c r="I51" s="304">
        <v>5</v>
      </c>
      <c r="J51" s="304">
        <v>5</v>
      </c>
      <c r="K51" s="304">
        <v>5</v>
      </c>
      <c r="L51" s="148" t="s">
        <v>43</v>
      </c>
    </row>
    <row r="52" spans="1:17" s="216" customFormat="1" ht="19.899999999999999" customHeight="1" x14ac:dyDescent="0.2">
      <c r="A52" s="148" t="s">
        <v>368</v>
      </c>
      <c r="B52" s="307">
        <v>60.6</v>
      </c>
      <c r="C52" s="307">
        <v>45.4</v>
      </c>
      <c r="D52" s="307">
        <v>26.5</v>
      </c>
      <c r="E52" s="307">
        <v>48</v>
      </c>
      <c r="F52" s="307">
        <v>31</v>
      </c>
      <c r="G52" s="304">
        <v>2</v>
      </c>
      <c r="H52" s="304">
        <v>2</v>
      </c>
      <c r="I52" s="304">
        <v>2</v>
      </c>
      <c r="J52" s="304">
        <v>2</v>
      </c>
      <c r="K52" s="304">
        <v>2</v>
      </c>
      <c r="L52" s="148" t="s">
        <v>369</v>
      </c>
    </row>
    <row r="53" spans="1:17" s="216" customFormat="1" ht="19.899999999999999" customHeight="1" x14ac:dyDescent="0.2">
      <c r="A53" s="148" t="s">
        <v>196</v>
      </c>
      <c r="B53" s="307">
        <v>0.1</v>
      </c>
      <c r="C53" s="307">
        <v>0</v>
      </c>
      <c r="D53" s="307">
        <v>0.1</v>
      </c>
      <c r="E53" s="307">
        <v>0.1</v>
      </c>
      <c r="F53" s="307">
        <v>0.2</v>
      </c>
      <c r="G53" s="304">
        <v>0</v>
      </c>
      <c r="H53" s="304">
        <v>0</v>
      </c>
      <c r="I53" s="304">
        <v>0</v>
      </c>
      <c r="J53" s="304">
        <v>0</v>
      </c>
      <c r="K53" s="304">
        <v>0</v>
      </c>
      <c r="L53" s="148" t="s">
        <v>237</v>
      </c>
    </row>
    <row r="54" spans="1:17" s="216" customFormat="1" ht="19.899999999999999" customHeight="1" x14ac:dyDescent="0.2">
      <c r="A54" s="148" t="s">
        <v>347</v>
      </c>
      <c r="B54" s="307">
        <v>58.5</v>
      </c>
      <c r="C54" s="307">
        <v>0</v>
      </c>
      <c r="D54" s="307">
        <v>0</v>
      </c>
      <c r="E54" s="307">
        <v>0</v>
      </c>
      <c r="F54" s="307">
        <v>0</v>
      </c>
      <c r="G54" s="304">
        <v>4</v>
      </c>
      <c r="H54" s="304">
        <v>0</v>
      </c>
      <c r="I54" s="304">
        <v>0</v>
      </c>
      <c r="J54" s="304">
        <v>0</v>
      </c>
      <c r="K54" s="304">
        <v>0</v>
      </c>
      <c r="L54" s="148" t="s">
        <v>195</v>
      </c>
    </row>
    <row r="55" spans="1:17" s="216" customFormat="1" ht="24.6" customHeight="1" x14ac:dyDescent="0.2">
      <c r="A55" s="148" t="s">
        <v>370</v>
      </c>
      <c r="B55" s="307">
        <v>3.2</v>
      </c>
      <c r="C55" s="307">
        <v>2.1</v>
      </c>
      <c r="D55" s="307">
        <v>2.6</v>
      </c>
      <c r="E55" s="307">
        <v>1</v>
      </c>
      <c r="F55" s="307">
        <v>1.5</v>
      </c>
      <c r="G55" s="304">
        <v>3</v>
      </c>
      <c r="H55" s="304">
        <v>3</v>
      </c>
      <c r="I55" s="304">
        <v>3</v>
      </c>
      <c r="J55" s="304">
        <v>3</v>
      </c>
      <c r="K55" s="304">
        <v>3</v>
      </c>
      <c r="L55" s="151" t="s">
        <v>371</v>
      </c>
    </row>
    <row r="56" spans="1:17" s="216" customFormat="1" ht="19.899999999999999" customHeight="1" x14ac:dyDescent="0.2">
      <c r="A56" s="148" t="s">
        <v>197</v>
      </c>
      <c r="B56" s="307">
        <v>0</v>
      </c>
      <c r="C56" s="307">
        <v>0</v>
      </c>
      <c r="D56" s="307">
        <v>0</v>
      </c>
      <c r="E56" s="307">
        <v>0</v>
      </c>
      <c r="F56" s="307">
        <v>0</v>
      </c>
      <c r="G56" s="304">
        <v>0</v>
      </c>
      <c r="H56" s="304">
        <v>0</v>
      </c>
      <c r="I56" s="304">
        <v>0</v>
      </c>
      <c r="J56" s="304">
        <v>0</v>
      </c>
      <c r="K56" s="304">
        <v>0</v>
      </c>
      <c r="L56" s="148" t="s">
        <v>180</v>
      </c>
    </row>
    <row r="57" spans="1:17" s="216" customFormat="1" ht="21.75" customHeight="1" x14ac:dyDescent="0.2">
      <c r="A57" s="148" t="s">
        <v>198</v>
      </c>
      <c r="B57" s="307">
        <v>0</v>
      </c>
      <c r="C57" s="307">
        <v>0</v>
      </c>
      <c r="D57" s="307">
        <v>0</v>
      </c>
      <c r="E57" s="307">
        <v>0</v>
      </c>
      <c r="F57" s="307">
        <v>0</v>
      </c>
      <c r="G57" s="304">
        <v>0</v>
      </c>
      <c r="H57" s="304">
        <v>0</v>
      </c>
      <c r="I57" s="304">
        <v>0</v>
      </c>
      <c r="J57" s="304">
        <v>0</v>
      </c>
      <c r="K57" s="304">
        <v>0</v>
      </c>
      <c r="L57" s="148" t="s">
        <v>199</v>
      </c>
    </row>
    <row r="58" spans="1:17" s="216" customFormat="1" ht="21.75" customHeight="1" x14ac:dyDescent="0.2">
      <c r="A58" s="148" t="s">
        <v>487</v>
      </c>
      <c r="B58" s="307"/>
      <c r="C58" s="307">
        <v>92.8</v>
      </c>
      <c r="D58" s="307">
        <v>98.5</v>
      </c>
      <c r="E58" s="307">
        <v>95.8</v>
      </c>
      <c r="F58" s="307">
        <v>99.3</v>
      </c>
      <c r="G58" s="304"/>
      <c r="H58" s="304">
        <v>12</v>
      </c>
      <c r="I58" s="304">
        <v>14</v>
      </c>
      <c r="J58" s="304">
        <v>14</v>
      </c>
      <c r="K58" s="304">
        <v>14</v>
      </c>
      <c r="L58" s="148" t="s">
        <v>69</v>
      </c>
    </row>
    <row r="59" spans="1:17" s="216" customFormat="1" ht="19.899999999999999" customHeight="1" x14ac:dyDescent="0.2">
      <c r="A59" s="148" t="s">
        <v>200</v>
      </c>
      <c r="B59" s="307">
        <v>0</v>
      </c>
      <c r="C59" s="307">
        <v>0</v>
      </c>
      <c r="D59" s="307">
        <v>0</v>
      </c>
      <c r="E59" s="307">
        <v>0</v>
      </c>
      <c r="F59" s="307">
        <v>0</v>
      </c>
      <c r="G59" s="304">
        <v>0</v>
      </c>
      <c r="H59" s="304">
        <v>0</v>
      </c>
      <c r="I59" s="304">
        <v>0</v>
      </c>
      <c r="J59" s="304">
        <v>0</v>
      </c>
      <c r="K59" s="304">
        <v>0</v>
      </c>
      <c r="L59" s="148" t="s">
        <v>43</v>
      </c>
    </row>
    <row r="60" spans="1:17" s="216" customFormat="1" ht="19.899999999999999" customHeight="1" x14ac:dyDescent="0.2">
      <c r="A60" s="148" t="s">
        <v>201</v>
      </c>
      <c r="B60" s="307">
        <v>0</v>
      </c>
      <c r="C60" s="307">
        <v>0</v>
      </c>
      <c r="D60" s="307">
        <v>0</v>
      </c>
      <c r="E60" s="307">
        <v>0</v>
      </c>
      <c r="F60" s="307">
        <v>0</v>
      </c>
      <c r="G60" s="304">
        <v>0</v>
      </c>
      <c r="H60" s="304">
        <v>0</v>
      </c>
      <c r="I60" s="304">
        <v>0</v>
      </c>
      <c r="J60" s="304">
        <v>0</v>
      </c>
      <c r="K60" s="304">
        <v>0</v>
      </c>
      <c r="L60" s="148" t="s">
        <v>43</v>
      </c>
    </row>
    <row r="61" spans="1:17" s="216" customFormat="1" ht="19.899999999999999" customHeight="1" x14ac:dyDescent="0.2">
      <c r="A61" s="148" t="s">
        <v>202</v>
      </c>
      <c r="B61" s="307">
        <v>18.5</v>
      </c>
      <c r="C61" s="307">
        <v>27</v>
      </c>
      <c r="D61" s="307">
        <v>31.7</v>
      </c>
      <c r="E61" s="307">
        <v>39.200000000000003</v>
      </c>
      <c r="F61" s="307">
        <v>39.4</v>
      </c>
      <c r="G61" s="304">
        <v>4</v>
      </c>
      <c r="H61" s="304">
        <v>0</v>
      </c>
      <c r="I61" s="304">
        <v>7</v>
      </c>
      <c r="J61" s="304">
        <v>7</v>
      </c>
      <c r="K61" s="304">
        <v>7</v>
      </c>
      <c r="L61" s="148" t="s">
        <v>43</v>
      </c>
    </row>
    <row r="62" spans="1:17" s="216" customFormat="1" ht="19.899999999999999" customHeight="1" x14ac:dyDescent="0.2">
      <c r="A62" s="215" t="s">
        <v>131</v>
      </c>
      <c r="B62" s="305">
        <f t="shared" ref="B62:E62" si="0">SUM(B5:B61)</f>
        <v>5192.9000000000005</v>
      </c>
      <c r="C62" s="305">
        <f t="shared" si="0"/>
        <v>4606.6000000000004</v>
      </c>
      <c r="D62" s="305">
        <f t="shared" si="0"/>
        <v>5872.8000000000011</v>
      </c>
      <c r="E62" s="305">
        <f t="shared" si="0"/>
        <v>5303.5000000000009</v>
      </c>
      <c r="F62" s="305">
        <f t="shared" ref="F62:H62" si="1">SUM(F5:F61)</f>
        <v>4749.3999999999996</v>
      </c>
      <c r="G62" s="248">
        <f t="shared" si="1"/>
        <v>193</v>
      </c>
      <c r="H62" s="248">
        <f t="shared" si="1"/>
        <v>198</v>
      </c>
      <c r="I62" s="248">
        <f>SUM(I5:I61)</f>
        <v>238</v>
      </c>
      <c r="J62" s="248">
        <f>SUM(J5:J61)</f>
        <v>240</v>
      </c>
      <c r="K62" s="248">
        <f>SUM(K5:K61)</f>
        <v>226</v>
      </c>
      <c r="L62" s="148"/>
      <c r="M62" s="213"/>
      <c r="N62" s="117"/>
      <c r="O62" s="117"/>
      <c r="P62" s="117"/>
      <c r="Q62" s="117"/>
    </row>
    <row r="63" spans="1:17" s="179" customFormat="1" ht="8.4499999999999993" customHeight="1" x14ac:dyDescent="0.2">
      <c r="F63" s="180"/>
      <c r="K63" s="180"/>
    </row>
    <row r="64" spans="1:17" s="179" customFormat="1" ht="15" customHeight="1" x14ac:dyDescent="0.2">
      <c r="A64" s="213" t="s">
        <v>426</v>
      </c>
      <c r="B64" s="117"/>
      <c r="C64" s="117"/>
      <c r="D64" s="117"/>
      <c r="E64" s="117"/>
      <c r="F64" s="101"/>
      <c r="G64" s="213"/>
      <c r="H64" s="213"/>
      <c r="I64" s="213"/>
      <c r="J64" s="213"/>
      <c r="K64" s="102"/>
    </row>
    <row r="65" spans="1:12" s="179" customFormat="1" ht="15" customHeight="1" x14ac:dyDescent="0.2">
      <c r="A65" s="213" t="s">
        <v>427</v>
      </c>
      <c r="B65" s="117"/>
      <c r="C65" s="117"/>
      <c r="D65" s="117"/>
      <c r="E65" s="117"/>
      <c r="F65" s="101"/>
      <c r="G65" s="213"/>
      <c r="H65" s="213"/>
      <c r="I65" s="213"/>
      <c r="J65" s="213"/>
      <c r="K65" s="102"/>
    </row>
    <row r="66" spans="1:12" s="179" customFormat="1" ht="15" customHeight="1" x14ac:dyDescent="0.2">
      <c r="A66" s="88" t="s">
        <v>428</v>
      </c>
      <c r="B66" s="117"/>
      <c r="C66" s="117"/>
      <c r="D66" s="117"/>
      <c r="E66" s="117"/>
      <c r="F66" s="101"/>
      <c r="G66" s="213"/>
      <c r="H66" s="213"/>
      <c r="I66" s="213"/>
      <c r="J66" s="213"/>
      <c r="K66" s="102"/>
    </row>
    <row r="67" spans="1:12" ht="15.6" customHeight="1" x14ac:dyDescent="0.2">
      <c r="A67" s="117" t="s">
        <v>429</v>
      </c>
      <c r="B67" s="117"/>
      <c r="C67" s="117"/>
      <c r="D67" s="117"/>
      <c r="E67" s="117"/>
      <c r="F67" s="101"/>
      <c r="G67" s="213"/>
      <c r="H67" s="213"/>
      <c r="I67" s="213"/>
      <c r="J67" s="213"/>
      <c r="K67" s="102"/>
      <c r="L67" s="213"/>
    </row>
    <row r="68" spans="1:12" ht="15.6" customHeight="1" x14ac:dyDescent="0.2">
      <c r="A68" s="380" t="s">
        <v>430</v>
      </c>
      <c r="B68" s="380"/>
      <c r="C68" s="380"/>
      <c r="D68" s="380"/>
      <c r="E68" s="380"/>
      <c r="F68" s="380"/>
      <c r="G68" s="380"/>
      <c r="H68" s="380"/>
      <c r="I68" s="380"/>
      <c r="J68" s="380"/>
      <c r="K68" s="380"/>
      <c r="L68" s="380"/>
    </row>
    <row r="78" spans="1:12" ht="19.899999999999999" customHeight="1" x14ac:dyDescent="0.2">
      <c r="F78" s="212"/>
      <c r="K78" s="98"/>
      <c r="L78" s="212"/>
    </row>
  </sheetData>
  <sheetProtection selectLockedCells="1"/>
  <mergeCells count="7">
    <mergeCell ref="A68:L68"/>
    <mergeCell ref="A1:K1"/>
    <mergeCell ref="A2:F2"/>
    <mergeCell ref="A3:A4"/>
    <mergeCell ref="B3:F3"/>
    <mergeCell ref="G3:K3"/>
    <mergeCell ref="L3:L4"/>
  </mergeCells>
  <printOptions horizontalCentered="1"/>
  <pageMargins left="0.78740157480314965" right="0.78740157480314965" top="0.78740157480314965" bottom="0.51181102362204722" header="0.51181102362204722" footer="0.51181102362204722"/>
  <pageSetup paperSize="9" scale="57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Normal="100" zoomScaleSheetLayoutView="100" workbookViewId="0">
      <pane ySplit="4" topLeftCell="A29" activePane="bottomLeft" state="frozen"/>
      <selection activeCell="I16" sqref="I16"/>
      <selection pane="bottomLeft" activeCell="L46" sqref="L46:L47"/>
    </sheetView>
  </sheetViews>
  <sheetFormatPr defaultColWidth="9.140625" defaultRowHeight="20.100000000000001" customHeight="1" x14ac:dyDescent="0.2"/>
  <cols>
    <col min="1" max="1" width="23.85546875" style="152" customWidth="1"/>
    <col min="2" max="11" width="7.7109375" style="152" customWidth="1"/>
    <col min="12" max="12" width="12.7109375" style="152" customWidth="1"/>
    <col min="13" max="16384" width="9.140625" style="152"/>
  </cols>
  <sheetData>
    <row r="1" spans="1:12" ht="20.100000000000001" customHeight="1" x14ac:dyDescent="0.2">
      <c r="A1" s="361" t="s">
        <v>425</v>
      </c>
      <c r="B1" s="361"/>
      <c r="C1" s="361"/>
      <c r="D1" s="361"/>
      <c r="E1" s="361"/>
      <c r="F1" s="361"/>
      <c r="G1" s="361"/>
      <c r="H1" s="361"/>
      <c r="I1" s="361"/>
      <c r="J1" s="232"/>
      <c r="K1" s="209"/>
      <c r="L1" s="85" t="s">
        <v>317</v>
      </c>
    </row>
    <row r="2" spans="1:12" ht="20.100000000000001" customHeight="1" x14ac:dyDescent="0.2">
      <c r="A2" s="388" t="s">
        <v>316</v>
      </c>
      <c r="B2" s="375"/>
      <c r="C2" s="375"/>
      <c r="D2" s="375"/>
      <c r="E2" s="375"/>
      <c r="F2" s="375"/>
    </row>
    <row r="3" spans="1:12" ht="20.100000000000001" customHeight="1" x14ac:dyDescent="0.2">
      <c r="A3" s="386" t="s">
        <v>40</v>
      </c>
      <c r="B3" s="358" t="s">
        <v>519</v>
      </c>
      <c r="C3" s="358"/>
      <c r="D3" s="358"/>
      <c r="E3" s="358"/>
      <c r="F3" s="359"/>
      <c r="G3" s="389" t="s">
        <v>499</v>
      </c>
      <c r="H3" s="389"/>
      <c r="I3" s="389"/>
      <c r="J3" s="389"/>
      <c r="K3" s="390"/>
      <c r="L3" s="386" t="s">
        <v>41</v>
      </c>
    </row>
    <row r="4" spans="1:12" ht="20.100000000000001" customHeight="1" x14ac:dyDescent="0.2">
      <c r="A4" s="387"/>
      <c r="B4" s="240">
        <v>2015</v>
      </c>
      <c r="C4" s="240">
        <v>2016</v>
      </c>
      <c r="D4" s="240">
        <v>2017</v>
      </c>
      <c r="E4" s="240">
        <v>2018</v>
      </c>
      <c r="F4" s="210">
        <v>2019</v>
      </c>
      <c r="G4" s="240">
        <v>2015</v>
      </c>
      <c r="H4" s="240">
        <v>2016</v>
      </c>
      <c r="I4" s="240">
        <v>2017</v>
      </c>
      <c r="J4" s="240">
        <v>2018</v>
      </c>
      <c r="K4" s="210">
        <v>2019</v>
      </c>
      <c r="L4" s="387"/>
    </row>
    <row r="5" spans="1:12" s="211" customFormat="1" ht="19.899999999999999" customHeight="1" x14ac:dyDescent="0.2">
      <c r="A5" s="148" t="s">
        <v>203</v>
      </c>
      <c r="B5" s="307">
        <v>5.5</v>
      </c>
      <c r="C5" s="307">
        <v>40.9</v>
      </c>
      <c r="D5" s="307">
        <v>0</v>
      </c>
      <c r="E5" s="307">
        <v>47.3</v>
      </c>
      <c r="F5" s="307">
        <v>0</v>
      </c>
      <c r="G5" s="304">
        <v>13</v>
      </c>
      <c r="H5" s="304">
        <v>12</v>
      </c>
      <c r="I5" s="304">
        <v>0</v>
      </c>
      <c r="J5" s="304">
        <v>12</v>
      </c>
      <c r="K5" s="304">
        <v>0</v>
      </c>
      <c r="L5" s="148" t="s">
        <v>68</v>
      </c>
    </row>
    <row r="6" spans="1:12" s="211" customFormat="1" ht="19.899999999999999" customHeight="1" x14ac:dyDescent="0.2">
      <c r="A6" s="148" t="s">
        <v>204</v>
      </c>
      <c r="B6" s="307">
        <v>30.068999999999999</v>
      </c>
      <c r="C6" s="307">
        <v>70.099999999999994</v>
      </c>
      <c r="D6" s="307">
        <v>67.316999999999993</v>
      </c>
      <c r="E6" s="307">
        <v>57</v>
      </c>
      <c r="F6" s="307">
        <v>22.626999999999999</v>
      </c>
      <c r="G6" s="304">
        <v>5</v>
      </c>
      <c r="H6" s="304">
        <v>4</v>
      </c>
      <c r="I6" s="304">
        <v>4</v>
      </c>
      <c r="J6" s="304">
        <v>4</v>
      </c>
      <c r="K6" s="304">
        <v>4</v>
      </c>
      <c r="L6" s="148" t="s">
        <v>68</v>
      </c>
    </row>
    <row r="7" spans="1:12" s="211" customFormat="1" ht="19.899999999999999" customHeight="1" x14ac:dyDescent="0.2">
      <c r="A7" s="148" t="s">
        <v>205</v>
      </c>
      <c r="B7" s="307">
        <v>157.19999999999999</v>
      </c>
      <c r="C7" s="307">
        <v>147.4</v>
      </c>
      <c r="D7" s="307">
        <v>94.965999999999994</v>
      </c>
      <c r="E7" s="307">
        <v>145.30000000000001</v>
      </c>
      <c r="F7" s="307">
        <v>189.07</v>
      </c>
      <c r="G7" s="304">
        <v>15</v>
      </c>
      <c r="H7" s="304">
        <v>16</v>
      </c>
      <c r="I7" s="304">
        <v>8</v>
      </c>
      <c r="J7" s="304">
        <v>12</v>
      </c>
      <c r="K7" s="304">
        <v>15</v>
      </c>
      <c r="L7" s="148" t="s">
        <v>60</v>
      </c>
    </row>
    <row r="8" spans="1:12" s="211" customFormat="1" ht="19.899999999999999" customHeight="1" x14ac:dyDescent="0.2">
      <c r="A8" s="148" t="s">
        <v>206</v>
      </c>
      <c r="B8" s="307">
        <v>217.2</v>
      </c>
      <c r="C8" s="307">
        <v>50.8</v>
      </c>
      <c r="D8" s="307">
        <v>45.32</v>
      </c>
      <c r="E8" s="307">
        <v>0</v>
      </c>
      <c r="F8" s="307">
        <v>96.4</v>
      </c>
      <c r="G8" s="304">
        <v>18</v>
      </c>
      <c r="H8" s="304">
        <v>18</v>
      </c>
      <c r="I8" s="304">
        <v>11</v>
      </c>
      <c r="J8" s="304">
        <v>0</v>
      </c>
      <c r="K8" s="304">
        <v>10</v>
      </c>
      <c r="L8" s="148" t="s">
        <v>71</v>
      </c>
    </row>
    <row r="9" spans="1:12" s="211" customFormat="1" ht="19.899999999999999" customHeight="1" x14ac:dyDescent="0.2">
      <c r="A9" s="148" t="s">
        <v>207</v>
      </c>
      <c r="B9" s="307">
        <v>6.4</v>
      </c>
      <c r="C9" s="307">
        <v>18.3</v>
      </c>
      <c r="D9" s="307">
        <v>0</v>
      </c>
      <c r="E9" s="307">
        <v>0</v>
      </c>
      <c r="F9" s="307">
        <v>0.18</v>
      </c>
      <c r="G9" s="304">
        <v>3</v>
      </c>
      <c r="H9" s="304">
        <v>3</v>
      </c>
      <c r="I9" s="304">
        <v>3</v>
      </c>
      <c r="J9" s="304">
        <v>3</v>
      </c>
      <c r="K9" s="304">
        <v>2</v>
      </c>
      <c r="L9" s="148" t="s">
        <v>71</v>
      </c>
    </row>
    <row r="10" spans="1:12" s="211" customFormat="1" ht="19.899999999999999" customHeight="1" x14ac:dyDescent="0.2">
      <c r="A10" s="148" t="s">
        <v>208</v>
      </c>
      <c r="B10" s="307">
        <v>40.700000000000003</v>
      </c>
      <c r="C10" s="307">
        <v>40.6</v>
      </c>
      <c r="D10" s="307">
        <v>33.82</v>
      </c>
      <c r="E10" s="307">
        <v>65.2</v>
      </c>
      <c r="F10" s="307">
        <v>65.191999999999993</v>
      </c>
      <c r="G10" s="304">
        <v>7</v>
      </c>
      <c r="H10" s="304">
        <v>7</v>
      </c>
      <c r="I10" s="304">
        <v>7</v>
      </c>
      <c r="J10" s="304">
        <v>5</v>
      </c>
      <c r="K10" s="304">
        <v>7</v>
      </c>
      <c r="L10" s="148" t="s">
        <v>68</v>
      </c>
    </row>
    <row r="11" spans="1:12" s="211" customFormat="1" ht="19.899999999999999" customHeight="1" x14ac:dyDescent="0.2">
      <c r="A11" s="148" t="s">
        <v>209</v>
      </c>
      <c r="B11" s="307">
        <v>43.2</v>
      </c>
      <c r="C11" s="307">
        <v>19.3</v>
      </c>
      <c r="D11" s="307">
        <v>0</v>
      </c>
      <c r="E11" s="307">
        <v>0</v>
      </c>
      <c r="F11" s="307">
        <v>0</v>
      </c>
      <c r="G11" s="304">
        <v>10</v>
      </c>
      <c r="H11" s="304">
        <v>10</v>
      </c>
      <c r="I11" s="304">
        <v>0</v>
      </c>
      <c r="J11" s="304">
        <v>0</v>
      </c>
      <c r="K11" s="304">
        <v>2</v>
      </c>
      <c r="L11" s="148" t="s">
        <v>71</v>
      </c>
    </row>
    <row r="12" spans="1:12" s="211" customFormat="1" ht="19.899999999999999" customHeight="1" x14ac:dyDescent="0.2">
      <c r="A12" s="148" t="s">
        <v>210</v>
      </c>
      <c r="B12" s="307">
        <v>0</v>
      </c>
      <c r="C12" s="307">
        <v>0</v>
      </c>
      <c r="D12" s="307">
        <v>0</v>
      </c>
      <c r="E12" s="307">
        <v>0</v>
      </c>
      <c r="F12" s="307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148" t="s">
        <v>60</v>
      </c>
    </row>
    <row r="13" spans="1:12" s="211" customFormat="1" ht="19.899999999999999" customHeight="1" x14ac:dyDescent="0.2">
      <c r="A13" s="148" t="s">
        <v>211</v>
      </c>
      <c r="B13" s="307">
        <v>0</v>
      </c>
      <c r="C13" s="307">
        <v>0</v>
      </c>
      <c r="D13" s="307">
        <v>0</v>
      </c>
      <c r="E13" s="307">
        <v>0</v>
      </c>
      <c r="F13" s="307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148" t="s">
        <v>68</v>
      </c>
    </row>
    <row r="14" spans="1:12" s="211" customFormat="1" ht="19.899999999999999" customHeight="1" x14ac:dyDescent="0.2">
      <c r="A14" s="148" t="s">
        <v>212</v>
      </c>
      <c r="B14" s="307">
        <v>0</v>
      </c>
      <c r="C14" s="307">
        <v>0</v>
      </c>
      <c r="D14" s="307">
        <v>0</v>
      </c>
      <c r="E14" s="307">
        <v>0</v>
      </c>
      <c r="F14" s="307">
        <v>0</v>
      </c>
      <c r="G14" s="304">
        <v>0</v>
      </c>
      <c r="H14" s="304">
        <v>0</v>
      </c>
      <c r="I14" s="304">
        <v>0</v>
      </c>
      <c r="J14" s="304">
        <v>0</v>
      </c>
      <c r="K14" s="304">
        <v>0</v>
      </c>
      <c r="L14" s="148" t="s">
        <v>43</v>
      </c>
    </row>
    <row r="15" spans="1:12" s="211" customFormat="1" ht="19.899999999999999" customHeight="1" x14ac:dyDescent="0.2">
      <c r="A15" s="148" t="s">
        <v>213</v>
      </c>
      <c r="B15" s="307">
        <v>350.5</v>
      </c>
      <c r="C15" s="307">
        <v>240.6</v>
      </c>
      <c r="D15" s="307">
        <v>211</v>
      </c>
      <c r="E15" s="307">
        <v>229.9</v>
      </c>
      <c r="F15" s="307">
        <v>182.9</v>
      </c>
      <c r="G15" s="304">
        <v>22</v>
      </c>
      <c r="H15" s="304">
        <v>22</v>
      </c>
      <c r="I15" s="304">
        <v>22</v>
      </c>
      <c r="J15" s="304">
        <v>14</v>
      </c>
      <c r="K15" s="304">
        <v>14</v>
      </c>
      <c r="L15" s="148" t="s">
        <v>68</v>
      </c>
    </row>
    <row r="16" spans="1:12" s="211" customFormat="1" ht="19.899999999999999" customHeight="1" x14ac:dyDescent="0.2">
      <c r="A16" s="148" t="s">
        <v>214</v>
      </c>
      <c r="B16" s="307">
        <v>0</v>
      </c>
      <c r="C16" s="307">
        <v>0.1</v>
      </c>
      <c r="D16" s="307">
        <v>1.18</v>
      </c>
      <c r="E16" s="307">
        <v>0</v>
      </c>
      <c r="F16" s="307">
        <v>0.09</v>
      </c>
      <c r="G16" s="304">
        <v>1</v>
      </c>
      <c r="H16" s="304">
        <v>3</v>
      </c>
      <c r="I16" s="304">
        <v>5</v>
      </c>
      <c r="J16" s="304">
        <v>1</v>
      </c>
      <c r="K16" s="304">
        <v>1</v>
      </c>
      <c r="L16" s="148" t="s">
        <v>126</v>
      </c>
    </row>
    <row r="17" spans="1:12" s="211" customFormat="1" ht="19.899999999999999" customHeight="1" x14ac:dyDescent="0.2">
      <c r="A17" s="148" t="s">
        <v>215</v>
      </c>
      <c r="B17" s="307">
        <v>252</v>
      </c>
      <c r="C17" s="307">
        <v>114.3</v>
      </c>
      <c r="D17" s="307">
        <v>101.39400000000001</v>
      </c>
      <c r="E17" s="307">
        <v>147.30000000000001</v>
      </c>
      <c r="F17" s="307">
        <v>114.989</v>
      </c>
      <c r="G17" s="304">
        <v>20</v>
      </c>
      <c r="H17" s="304">
        <v>15</v>
      </c>
      <c r="I17" s="304">
        <v>12</v>
      </c>
      <c r="J17" s="304">
        <v>12</v>
      </c>
      <c r="K17" s="304">
        <v>12</v>
      </c>
      <c r="L17" s="148" t="s">
        <v>68</v>
      </c>
    </row>
    <row r="18" spans="1:12" s="211" customFormat="1" ht="19.899999999999999" hidden="1" customHeight="1" x14ac:dyDescent="0.2">
      <c r="A18" s="148"/>
      <c r="B18" s="307"/>
      <c r="C18" s="307"/>
      <c r="D18" s="307"/>
      <c r="E18" s="307"/>
      <c r="F18" s="307"/>
      <c r="G18" s="304"/>
      <c r="H18" s="304"/>
      <c r="I18" s="304"/>
      <c r="J18" s="304"/>
      <c r="K18" s="304"/>
      <c r="L18" s="148"/>
    </row>
    <row r="19" spans="1:12" s="211" customFormat="1" ht="19.899999999999999" customHeight="1" x14ac:dyDescent="0.2">
      <c r="A19" s="148" t="s">
        <v>216</v>
      </c>
      <c r="B19" s="307">
        <v>100</v>
      </c>
      <c r="C19" s="307">
        <v>26.8</v>
      </c>
      <c r="D19" s="307">
        <v>20.466000000000001</v>
      </c>
      <c r="E19" s="307">
        <v>0</v>
      </c>
      <c r="F19" s="307">
        <v>0</v>
      </c>
      <c r="G19" s="304">
        <v>13</v>
      </c>
      <c r="H19" s="304">
        <v>3</v>
      </c>
      <c r="I19" s="304">
        <v>3</v>
      </c>
      <c r="J19" s="304">
        <v>0</v>
      </c>
      <c r="K19" s="304">
        <v>0</v>
      </c>
      <c r="L19" s="148" t="s">
        <v>55</v>
      </c>
    </row>
    <row r="20" spans="1:12" s="211" customFormat="1" ht="19.899999999999999" customHeight="1" x14ac:dyDescent="0.2">
      <c r="A20" s="148" t="s">
        <v>372</v>
      </c>
      <c r="B20" s="307">
        <v>0</v>
      </c>
      <c r="C20" s="307">
        <v>0.3</v>
      </c>
      <c r="D20" s="307">
        <v>0</v>
      </c>
      <c r="E20" s="307">
        <v>0</v>
      </c>
      <c r="F20" s="307">
        <v>0.02</v>
      </c>
      <c r="G20" s="304">
        <v>1</v>
      </c>
      <c r="H20" s="304">
        <v>2</v>
      </c>
      <c r="I20" s="304">
        <v>2</v>
      </c>
      <c r="J20" s="304">
        <v>2</v>
      </c>
      <c r="K20" s="304">
        <v>2</v>
      </c>
      <c r="L20" s="148" t="s">
        <v>373</v>
      </c>
    </row>
    <row r="21" spans="1:12" s="211" customFormat="1" ht="32.25" customHeight="1" x14ac:dyDescent="0.2">
      <c r="A21" s="197" t="s">
        <v>235</v>
      </c>
      <c r="B21" s="247"/>
      <c r="C21" s="247"/>
      <c r="D21" s="247"/>
      <c r="E21" s="247"/>
      <c r="F21" s="195"/>
      <c r="G21" s="247"/>
      <c r="H21" s="247"/>
      <c r="I21" s="247"/>
      <c r="J21" s="247"/>
      <c r="K21" s="195"/>
      <c r="L21" s="196"/>
    </row>
    <row r="22" spans="1:12" s="211" customFormat="1" ht="19.899999999999999" customHeight="1" x14ac:dyDescent="0.2">
      <c r="A22" s="148" t="s">
        <v>440</v>
      </c>
      <c r="B22" s="307">
        <v>0</v>
      </c>
      <c r="C22" s="307">
        <v>0</v>
      </c>
      <c r="D22" s="307">
        <v>39.1</v>
      </c>
      <c r="E22" s="307">
        <v>13.6</v>
      </c>
      <c r="F22" s="307">
        <v>110.803</v>
      </c>
      <c r="G22" s="304">
        <v>0</v>
      </c>
      <c r="H22" s="304">
        <v>0</v>
      </c>
      <c r="I22" s="304">
        <v>11</v>
      </c>
      <c r="J22" s="304">
        <v>12</v>
      </c>
      <c r="K22" s="304">
        <v>12</v>
      </c>
      <c r="L22" s="148" t="s">
        <v>68</v>
      </c>
    </row>
    <row r="23" spans="1:12" s="211" customFormat="1" ht="19.899999999999999" customHeight="1" x14ac:dyDescent="0.2">
      <c r="A23" s="148" t="s">
        <v>441</v>
      </c>
      <c r="B23" s="307">
        <v>198.3</v>
      </c>
      <c r="C23" s="307">
        <v>125.6</v>
      </c>
      <c r="D23" s="307">
        <v>141.19999999999999</v>
      </c>
      <c r="E23" s="307">
        <v>199.2</v>
      </c>
      <c r="F23" s="307">
        <v>112.85</v>
      </c>
      <c r="G23" s="304">
        <v>7</v>
      </c>
      <c r="H23" s="304">
        <v>5</v>
      </c>
      <c r="I23" s="304">
        <v>11</v>
      </c>
      <c r="J23" s="304">
        <v>10</v>
      </c>
      <c r="K23" s="304">
        <v>10</v>
      </c>
      <c r="L23" s="148" t="s">
        <v>47</v>
      </c>
    </row>
    <row r="24" spans="1:12" s="211" customFormat="1" ht="19.899999999999999" customHeight="1" x14ac:dyDescent="0.2">
      <c r="A24" s="148" t="s">
        <v>217</v>
      </c>
      <c r="B24" s="307">
        <v>81</v>
      </c>
      <c r="C24" s="307">
        <v>99.2</v>
      </c>
      <c r="D24" s="307">
        <v>37</v>
      </c>
      <c r="E24" s="307">
        <v>50</v>
      </c>
      <c r="F24" s="307">
        <v>24</v>
      </c>
      <c r="G24" s="304">
        <v>12</v>
      </c>
      <c r="H24" s="304">
        <v>10</v>
      </c>
      <c r="I24" s="304">
        <v>5</v>
      </c>
      <c r="J24" s="304">
        <v>10</v>
      </c>
      <c r="K24" s="304">
        <v>5</v>
      </c>
      <c r="L24" s="148" t="s">
        <v>71</v>
      </c>
    </row>
    <row r="25" spans="1:12" s="211" customFormat="1" ht="19.899999999999999" customHeight="1" x14ac:dyDescent="0.2">
      <c r="A25" s="148" t="s">
        <v>442</v>
      </c>
      <c r="B25" s="307">
        <v>0</v>
      </c>
      <c r="C25" s="307">
        <v>0</v>
      </c>
      <c r="D25" s="307">
        <v>0</v>
      </c>
      <c r="E25" s="307">
        <v>0</v>
      </c>
      <c r="F25" s="307">
        <v>0</v>
      </c>
      <c r="G25" s="304">
        <v>1</v>
      </c>
      <c r="H25" s="304">
        <v>1</v>
      </c>
      <c r="I25" s="304">
        <v>0</v>
      </c>
      <c r="J25" s="304">
        <v>0</v>
      </c>
      <c r="K25" s="304">
        <v>0</v>
      </c>
      <c r="L25" s="148" t="s">
        <v>55</v>
      </c>
    </row>
    <row r="26" spans="1:12" s="211" customFormat="1" ht="19.899999999999999" customHeight="1" x14ac:dyDescent="0.2">
      <c r="A26" s="148" t="s">
        <v>218</v>
      </c>
      <c r="B26" s="307">
        <v>0</v>
      </c>
      <c r="C26" s="307">
        <v>0</v>
      </c>
      <c r="D26" s="307">
        <v>0</v>
      </c>
      <c r="E26" s="307">
        <v>4</v>
      </c>
      <c r="F26" s="307">
        <v>0</v>
      </c>
      <c r="G26" s="304">
        <v>3</v>
      </c>
      <c r="H26" s="304">
        <v>3</v>
      </c>
      <c r="I26" s="304">
        <v>3</v>
      </c>
      <c r="J26" s="304">
        <v>3</v>
      </c>
      <c r="K26" s="304">
        <v>0</v>
      </c>
      <c r="L26" s="148" t="s">
        <v>68</v>
      </c>
    </row>
    <row r="27" spans="1:12" s="211" customFormat="1" ht="19.899999999999999" customHeight="1" x14ac:dyDescent="0.2">
      <c r="A27" s="148" t="s">
        <v>219</v>
      </c>
      <c r="B27" s="307">
        <v>0.5</v>
      </c>
      <c r="C27" s="307">
        <v>2.4</v>
      </c>
      <c r="D27" s="307">
        <v>2.4350000000000001</v>
      </c>
      <c r="E27" s="307">
        <v>2.9</v>
      </c>
      <c r="F27" s="307">
        <v>1.552</v>
      </c>
      <c r="G27" s="304">
        <v>4</v>
      </c>
      <c r="H27" s="304">
        <v>4</v>
      </c>
      <c r="I27" s="304">
        <v>4</v>
      </c>
      <c r="J27" s="304">
        <v>4</v>
      </c>
      <c r="K27" s="304">
        <v>4</v>
      </c>
      <c r="L27" s="148" t="s">
        <v>68</v>
      </c>
    </row>
    <row r="28" spans="1:12" s="211" customFormat="1" ht="19.899999999999999" customHeight="1" x14ac:dyDescent="0.2">
      <c r="A28" s="148" t="s">
        <v>220</v>
      </c>
      <c r="B28" s="307">
        <v>11.5</v>
      </c>
      <c r="C28" s="307">
        <v>1.2</v>
      </c>
      <c r="D28" s="307">
        <v>2.2160000000000002</v>
      </c>
      <c r="E28" s="307">
        <v>1.3</v>
      </c>
      <c r="F28" s="307">
        <v>0.81200000000000006</v>
      </c>
      <c r="G28" s="304">
        <v>4</v>
      </c>
      <c r="H28" s="304">
        <v>4</v>
      </c>
      <c r="I28" s="304">
        <v>4</v>
      </c>
      <c r="J28" s="304">
        <v>4</v>
      </c>
      <c r="K28" s="304">
        <v>4</v>
      </c>
      <c r="L28" s="148" t="s">
        <v>68</v>
      </c>
    </row>
    <row r="29" spans="1:12" s="211" customFormat="1" ht="19.899999999999999" customHeight="1" x14ac:dyDescent="0.2">
      <c r="A29" s="148" t="s">
        <v>205</v>
      </c>
      <c r="B29" s="307">
        <v>0</v>
      </c>
      <c r="C29" s="307">
        <v>0</v>
      </c>
      <c r="D29" s="307">
        <v>51.375</v>
      </c>
      <c r="E29" s="307">
        <v>40.9</v>
      </c>
      <c r="F29" s="307">
        <v>40.878999999999998</v>
      </c>
      <c r="G29" s="304">
        <v>0</v>
      </c>
      <c r="H29" s="304">
        <v>0</v>
      </c>
      <c r="I29" s="304">
        <v>8</v>
      </c>
      <c r="J29" s="304">
        <v>12</v>
      </c>
      <c r="K29" s="304">
        <v>4</v>
      </c>
      <c r="L29" s="148" t="s">
        <v>60</v>
      </c>
    </row>
    <row r="30" spans="1:12" s="211" customFormat="1" ht="19.899999999999999" customHeight="1" x14ac:dyDescent="0.2">
      <c r="A30" s="148" t="s">
        <v>221</v>
      </c>
      <c r="B30" s="307">
        <v>0</v>
      </c>
      <c r="C30" s="307">
        <v>0.1</v>
      </c>
      <c r="D30" s="307">
        <v>0.112</v>
      </c>
      <c r="E30" s="307">
        <v>0.3</v>
      </c>
      <c r="F30" s="307">
        <v>0.25</v>
      </c>
      <c r="G30" s="304">
        <v>0</v>
      </c>
      <c r="H30" s="304">
        <v>1</v>
      </c>
      <c r="I30" s="304">
        <v>1</v>
      </c>
      <c r="J30" s="304">
        <v>1</v>
      </c>
      <c r="K30" s="304">
        <v>1</v>
      </c>
      <c r="L30" s="148" t="s">
        <v>68</v>
      </c>
    </row>
    <row r="31" spans="1:12" s="211" customFormat="1" ht="19.899999999999999" customHeight="1" x14ac:dyDescent="0.2">
      <c r="A31" s="148" t="s">
        <v>478</v>
      </c>
      <c r="B31" s="307">
        <v>0</v>
      </c>
      <c r="C31" s="307">
        <v>0</v>
      </c>
      <c r="D31" s="307">
        <v>99.49</v>
      </c>
      <c r="E31" s="307">
        <v>99.9</v>
      </c>
      <c r="F31" s="307">
        <v>99.9</v>
      </c>
      <c r="G31" s="304">
        <v>0</v>
      </c>
      <c r="H31" s="304">
        <v>0</v>
      </c>
      <c r="I31" s="304">
        <v>10</v>
      </c>
      <c r="J31" s="304">
        <v>16</v>
      </c>
      <c r="K31" s="304">
        <v>11</v>
      </c>
      <c r="L31" s="148" t="s">
        <v>71</v>
      </c>
    </row>
    <row r="32" spans="1:12" s="211" customFormat="1" ht="19.899999999999999" customHeight="1" x14ac:dyDescent="0.2">
      <c r="A32" s="148" t="s">
        <v>479</v>
      </c>
      <c r="B32" s="307">
        <v>0</v>
      </c>
      <c r="C32" s="307">
        <v>0</v>
      </c>
      <c r="D32" s="307">
        <v>10</v>
      </c>
      <c r="E32" s="307">
        <v>39</v>
      </c>
      <c r="F32" s="307">
        <v>27</v>
      </c>
      <c r="G32" s="304">
        <v>0</v>
      </c>
      <c r="H32" s="304">
        <v>0</v>
      </c>
      <c r="I32" s="304">
        <v>5</v>
      </c>
      <c r="J32" s="304">
        <v>10</v>
      </c>
      <c r="K32" s="304">
        <v>5</v>
      </c>
      <c r="L32" s="148" t="s">
        <v>71</v>
      </c>
    </row>
    <row r="33" spans="1:12" s="211" customFormat="1" ht="19.899999999999999" customHeight="1" x14ac:dyDescent="0.2">
      <c r="A33" s="148" t="s">
        <v>222</v>
      </c>
      <c r="B33" s="307">
        <v>0</v>
      </c>
      <c r="C33" s="307">
        <v>0</v>
      </c>
      <c r="D33" s="307">
        <v>0</v>
      </c>
      <c r="E33" s="307">
        <v>15.2</v>
      </c>
      <c r="F33" s="307">
        <v>15.2</v>
      </c>
      <c r="G33" s="304">
        <v>0</v>
      </c>
      <c r="H33" s="304">
        <v>0</v>
      </c>
      <c r="I33" s="304">
        <v>0</v>
      </c>
      <c r="J33" s="304">
        <v>3</v>
      </c>
      <c r="K33" s="304">
        <v>3</v>
      </c>
      <c r="L33" s="148" t="s">
        <v>43</v>
      </c>
    </row>
    <row r="34" spans="1:12" s="211" customFormat="1" ht="19.899999999999999" customHeight="1" x14ac:dyDescent="0.2">
      <c r="A34" s="148" t="s">
        <v>223</v>
      </c>
      <c r="B34" s="307">
        <v>0.1</v>
      </c>
      <c r="C34" s="307">
        <v>0.1</v>
      </c>
      <c r="D34" s="307">
        <v>0.1</v>
      </c>
      <c r="E34" s="307">
        <v>0</v>
      </c>
      <c r="F34" s="307">
        <v>0</v>
      </c>
      <c r="G34" s="304">
        <v>7</v>
      </c>
      <c r="H34" s="304">
        <v>7</v>
      </c>
      <c r="I34" s="304">
        <v>5</v>
      </c>
      <c r="J34" s="304">
        <v>0</v>
      </c>
      <c r="K34" s="304">
        <v>0</v>
      </c>
      <c r="L34" s="148" t="s">
        <v>119</v>
      </c>
    </row>
    <row r="35" spans="1:12" s="211" customFormat="1" ht="19.899999999999999" customHeight="1" x14ac:dyDescent="0.2">
      <c r="A35" s="148" t="s">
        <v>325</v>
      </c>
      <c r="B35" s="307">
        <v>0</v>
      </c>
      <c r="C35" s="307">
        <v>0</v>
      </c>
      <c r="D35" s="307">
        <v>0</v>
      </c>
      <c r="E35" s="307">
        <v>0</v>
      </c>
      <c r="F35" s="307">
        <v>0</v>
      </c>
      <c r="G35" s="304">
        <v>1</v>
      </c>
      <c r="H35" s="304">
        <v>1</v>
      </c>
      <c r="I35" s="304">
        <v>1</v>
      </c>
      <c r="J35" s="304">
        <v>0</v>
      </c>
      <c r="K35" s="304">
        <v>0</v>
      </c>
      <c r="L35" s="148" t="s">
        <v>409</v>
      </c>
    </row>
    <row r="36" spans="1:12" s="211" customFormat="1" ht="19.899999999999999" hidden="1" customHeight="1" x14ac:dyDescent="0.2">
      <c r="A36" s="148"/>
      <c r="B36" s="307"/>
      <c r="C36" s="307"/>
      <c r="D36" s="307"/>
      <c r="E36" s="307"/>
      <c r="F36" s="307"/>
      <c r="G36" s="304"/>
      <c r="H36" s="304"/>
      <c r="I36" s="304"/>
      <c r="J36" s="304"/>
      <c r="K36" s="304"/>
      <c r="L36" s="148"/>
    </row>
    <row r="37" spans="1:12" s="211" customFormat="1" ht="19.899999999999999" customHeight="1" x14ac:dyDescent="0.2">
      <c r="A37" s="148" t="s">
        <v>327</v>
      </c>
      <c r="B37" s="307">
        <v>0</v>
      </c>
      <c r="C37" s="307">
        <v>0</v>
      </c>
      <c r="D37" s="307">
        <v>0.21</v>
      </c>
      <c r="E37" s="307">
        <v>1.1000000000000001</v>
      </c>
      <c r="F37" s="307">
        <v>0.26</v>
      </c>
      <c r="G37" s="304">
        <v>0</v>
      </c>
      <c r="H37" s="304">
        <v>0</v>
      </c>
      <c r="I37" s="304">
        <v>3</v>
      </c>
      <c r="J37" s="304">
        <v>2</v>
      </c>
      <c r="K37" s="304">
        <v>4</v>
      </c>
      <c r="L37" s="148" t="s">
        <v>328</v>
      </c>
    </row>
    <row r="38" spans="1:12" s="211" customFormat="1" ht="19.899999999999999" customHeight="1" x14ac:dyDescent="0.2">
      <c r="A38" s="148" t="s">
        <v>374</v>
      </c>
      <c r="B38" s="307">
        <v>1.4</v>
      </c>
      <c r="C38" s="307">
        <v>2.2000000000000002</v>
      </c>
      <c r="D38" s="307">
        <v>5.56</v>
      </c>
      <c r="E38" s="307">
        <v>3.2</v>
      </c>
      <c r="F38" s="307">
        <v>1.2</v>
      </c>
      <c r="G38" s="304">
        <v>8</v>
      </c>
      <c r="H38" s="304">
        <v>6</v>
      </c>
      <c r="I38" s="304">
        <v>6</v>
      </c>
      <c r="J38" s="304">
        <v>6</v>
      </c>
      <c r="K38" s="304">
        <v>6</v>
      </c>
      <c r="L38" s="148" t="s">
        <v>326</v>
      </c>
    </row>
    <row r="39" spans="1:12" s="211" customFormat="1" ht="19.899999999999999" customHeight="1" x14ac:dyDescent="0.2">
      <c r="A39" s="148" t="s">
        <v>204</v>
      </c>
      <c r="B39" s="307">
        <v>0</v>
      </c>
      <c r="C39" s="307">
        <v>0</v>
      </c>
      <c r="D39" s="307">
        <v>0</v>
      </c>
      <c r="E39" s="307">
        <v>0</v>
      </c>
      <c r="F39" s="307">
        <v>0</v>
      </c>
      <c r="G39" s="304">
        <v>0</v>
      </c>
      <c r="H39" s="304">
        <v>0</v>
      </c>
      <c r="I39" s="304">
        <v>2</v>
      </c>
      <c r="J39" s="304">
        <v>0</v>
      </c>
      <c r="K39" s="304">
        <v>2</v>
      </c>
      <c r="L39" s="148" t="s">
        <v>68</v>
      </c>
    </row>
    <row r="40" spans="1:12" s="211" customFormat="1" ht="19.899999999999999" customHeight="1" x14ac:dyDescent="0.2">
      <c r="A40" s="148" t="s">
        <v>28</v>
      </c>
      <c r="B40" s="307">
        <v>134</v>
      </c>
      <c r="C40" s="307">
        <v>0</v>
      </c>
      <c r="D40" s="307">
        <v>0</v>
      </c>
      <c r="E40" s="307">
        <v>0</v>
      </c>
      <c r="F40" s="307">
        <v>0</v>
      </c>
      <c r="G40" s="304">
        <v>14</v>
      </c>
      <c r="H40" s="304">
        <v>1</v>
      </c>
      <c r="I40" s="304">
        <v>0</v>
      </c>
      <c r="J40" s="304">
        <v>0</v>
      </c>
      <c r="K40" s="304">
        <v>0</v>
      </c>
      <c r="L40" s="148" t="s">
        <v>68</v>
      </c>
    </row>
    <row r="41" spans="1:12" s="252" customFormat="1" ht="19.899999999999999" customHeight="1" x14ac:dyDescent="0.2">
      <c r="A41" s="253" t="s">
        <v>522</v>
      </c>
      <c r="B41" s="307"/>
      <c r="C41" s="307"/>
      <c r="D41" s="307"/>
      <c r="E41" s="307"/>
      <c r="F41" s="307">
        <v>0.26</v>
      </c>
      <c r="G41" s="304"/>
      <c r="H41" s="304"/>
      <c r="I41" s="304"/>
      <c r="J41" s="304"/>
      <c r="K41" s="304">
        <v>1</v>
      </c>
      <c r="L41" s="254" t="s">
        <v>68</v>
      </c>
    </row>
    <row r="42" spans="1:12" s="252" customFormat="1" ht="19.899999999999999" customHeight="1" x14ac:dyDescent="0.2">
      <c r="A42" s="253" t="s">
        <v>209</v>
      </c>
      <c r="B42" s="307"/>
      <c r="C42" s="307"/>
      <c r="D42" s="307"/>
      <c r="E42" s="307"/>
      <c r="F42" s="307">
        <v>0.6</v>
      </c>
      <c r="G42" s="304"/>
      <c r="H42" s="304"/>
      <c r="I42" s="304"/>
      <c r="J42" s="304"/>
      <c r="K42" s="304">
        <v>1</v>
      </c>
      <c r="L42" s="254" t="s">
        <v>71</v>
      </c>
    </row>
    <row r="43" spans="1:12" s="211" customFormat="1" ht="19.899999999999999" customHeight="1" x14ac:dyDescent="0.2">
      <c r="A43" s="210" t="s">
        <v>39</v>
      </c>
      <c r="B43" s="305">
        <f t="shared" ref="B43:E43" si="0">SUM(B5:B20,B22:B42)</f>
        <v>1629.569</v>
      </c>
      <c r="C43" s="305">
        <f t="shared" si="0"/>
        <v>1000.3000000000001</v>
      </c>
      <c r="D43" s="305">
        <f t="shared" si="0"/>
        <v>964.26100000000008</v>
      </c>
      <c r="E43" s="305">
        <f t="shared" si="0"/>
        <v>1162.5999999999999</v>
      </c>
      <c r="F43" s="305">
        <f>SUM(F5:F20,F22:F42)</f>
        <v>1107.0340000000001</v>
      </c>
      <c r="G43" s="305">
        <f t="shared" ref="G43:J43" si="1">SUM(G5:G20,G22:G42)</f>
        <v>189</v>
      </c>
      <c r="H43" s="305">
        <f t="shared" si="1"/>
        <v>158</v>
      </c>
      <c r="I43" s="305">
        <f t="shared" si="1"/>
        <v>156</v>
      </c>
      <c r="J43" s="305">
        <f t="shared" si="1"/>
        <v>158</v>
      </c>
      <c r="K43" s="305">
        <f>SUM(K5:K20,K22:K42)</f>
        <v>142</v>
      </c>
      <c r="L43" s="86"/>
    </row>
  </sheetData>
  <sheetProtection selectLockedCells="1"/>
  <mergeCells count="6">
    <mergeCell ref="A1:I1"/>
    <mergeCell ref="L3:L4"/>
    <mergeCell ref="A2:F2"/>
    <mergeCell ref="A3:A4"/>
    <mergeCell ref="B3:F3"/>
    <mergeCell ref="G3:K3"/>
  </mergeCells>
  <printOptions horizontalCentered="1"/>
  <pageMargins left="0.78740157480314965" right="0.55118110236220474" top="0.78740157480314965" bottom="0.51181102362204722" header="0.51181102362204722" footer="0.51181102362204722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showGridLines="0" tabSelected="1" view="pageLayout" zoomScaleNormal="100" zoomScaleSheetLayoutView="110" workbookViewId="0">
      <selection activeCell="B21" sqref="B21:B24"/>
    </sheetView>
  </sheetViews>
  <sheetFormatPr defaultRowHeight="12.75" x14ac:dyDescent="0.2"/>
  <cols>
    <col min="1" max="1" width="4.7109375" customWidth="1"/>
    <col min="2" max="2" width="20.5703125" customWidth="1"/>
    <col min="3" max="3" width="17.140625" customWidth="1"/>
    <col min="4" max="8" width="12.5703125" customWidth="1"/>
    <col min="9" max="9" width="9.7109375" bestFit="1" customWidth="1"/>
  </cols>
  <sheetData>
    <row r="1" spans="1:9" ht="20.100000000000001" customHeight="1" x14ac:dyDescent="0.2">
      <c r="A1" s="156" t="s">
        <v>410</v>
      </c>
      <c r="B1" s="21"/>
      <c r="C1" s="21"/>
      <c r="D1" s="21"/>
      <c r="E1" s="21"/>
      <c r="F1" s="21"/>
      <c r="G1" s="21"/>
      <c r="H1" s="21"/>
    </row>
    <row r="2" spans="1:9" ht="15" customHeight="1" x14ac:dyDescent="0.2">
      <c r="A2" s="20"/>
      <c r="B2" s="21"/>
      <c r="C2" s="20"/>
      <c r="D2" s="35"/>
      <c r="E2" s="35"/>
      <c r="F2" s="313" t="s">
        <v>471</v>
      </c>
      <c r="G2" s="313"/>
      <c r="H2" s="313"/>
    </row>
    <row r="3" spans="1:9" ht="20.100000000000001" customHeight="1" x14ac:dyDescent="0.2">
      <c r="A3" s="314" t="s">
        <v>411</v>
      </c>
      <c r="B3" s="315"/>
      <c r="C3" s="206" t="s">
        <v>239</v>
      </c>
      <c r="D3" s="238">
        <v>2015</v>
      </c>
      <c r="E3" s="238">
        <v>2016</v>
      </c>
      <c r="F3" s="238">
        <v>2017</v>
      </c>
      <c r="G3" s="238">
        <v>2018</v>
      </c>
      <c r="H3" s="205">
        <v>2019</v>
      </c>
    </row>
    <row r="4" spans="1:9" ht="20.100000000000001" customHeight="1" x14ac:dyDescent="0.2">
      <c r="A4" s="316" t="s">
        <v>290</v>
      </c>
      <c r="B4" s="45" t="s">
        <v>249</v>
      </c>
      <c r="C4" s="47" t="s">
        <v>0</v>
      </c>
      <c r="D4" s="281">
        <v>1939.33</v>
      </c>
      <c r="E4" s="281">
        <v>1956.51</v>
      </c>
      <c r="F4" s="281">
        <v>1860.71</v>
      </c>
      <c r="G4" s="281">
        <v>1502</v>
      </c>
      <c r="H4" s="281">
        <v>1474.83</v>
      </c>
    </row>
    <row r="5" spans="1:9" ht="20.100000000000001" customHeight="1" x14ac:dyDescent="0.2">
      <c r="A5" s="317"/>
      <c r="B5" s="45" t="s">
        <v>288</v>
      </c>
      <c r="C5" s="47" t="s">
        <v>0</v>
      </c>
      <c r="D5" s="281">
        <v>922.03</v>
      </c>
      <c r="E5" s="281">
        <v>728.74</v>
      </c>
      <c r="F5" s="281">
        <v>1019.41</v>
      </c>
      <c r="G5" s="281">
        <v>1096.6300000000001</v>
      </c>
      <c r="H5" s="281">
        <v>1065.31</v>
      </c>
    </row>
    <row r="6" spans="1:9" ht="20.100000000000001" customHeight="1" x14ac:dyDescent="0.2">
      <c r="A6" s="317"/>
      <c r="B6" s="45" t="s">
        <v>289</v>
      </c>
      <c r="C6" s="47" t="s">
        <v>0</v>
      </c>
      <c r="D6" s="281">
        <v>87.1</v>
      </c>
      <c r="E6" s="281">
        <v>76.099999999999994</v>
      </c>
      <c r="F6" s="281">
        <v>75.3</v>
      </c>
      <c r="G6" s="281">
        <v>109.2</v>
      </c>
      <c r="H6" s="281">
        <v>128.4</v>
      </c>
    </row>
    <row r="7" spans="1:9" ht="20.100000000000001" customHeight="1" x14ac:dyDescent="0.2">
      <c r="A7" s="318"/>
      <c r="B7" s="91" t="s">
        <v>39</v>
      </c>
      <c r="C7" s="96" t="s">
        <v>0</v>
      </c>
      <c r="D7" s="282">
        <f t="shared" ref="D7:E7" si="0">SUM(D4:D6)</f>
        <v>2948.4599999999996</v>
      </c>
      <c r="E7" s="282">
        <f t="shared" si="0"/>
        <v>2761.35</v>
      </c>
      <c r="F7" s="282">
        <f t="shared" ref="F7:G7" si="1">SUM(F4:F6)</f>
        <v>2955.42</v>
      </c>
      <c r="G7" s="282">
        <f t="shared" si="1"/>
        <v>2707.83</v>
      </c>
      <c r="H7" s="283">
        <f t="shared" ref="H7" si="2">SUM(H4:H6)</f>
        <v>2668.54</v>
      </c>
      <c r="I7" s="227"/>
    </row>
    <row r="8" spans="1:9" ht="20.100000000000001" customHeight="1" x14ac:dyDescent="0.2">
      <c r="A8" s="316" t="s">
        <v>293</v>
      </c>
      <c r="B8" s="45" t="s">
        <v>291</v>
      </c>
      <c r="C8" s="207" t="s">
        <v>0</v>
      </c>
      <c r="D8" s="281">
        <v>29256.98</v>
      </c>
      <c r="E8" s="281">
        <v>25555.98</v>
      </c>
      <c r="F8" s="284">
        <v>28515.21</v>
      </c>
      <c r="G8" s="284">
        <v>30514.7</v>
      </c>
      <c r="H8" s="284">
        <v>29301.8</v>
      </c>
    </row>
    <row r="9" spans="1:9" ht="20.100000000000001" customHeight="1" x14ac:dyDescent="0.2">
      <c r="A9" s="317"/>
      <c r="B9" s="45" t="s">
        <v>292</v>
      </c>
      <c r="C9" s="207" t="s">
        <v>0</v>
      </c>
      <c r="D9" s="281">
        <v>8797.2000000000007</v>
      </c>
      <c r="E9" s="281">
        <v>8741.2999999999993</v>
      </c>
      <c r="F9" s="281">
        <v>8624.4</v>
      </c>
      <c r="G9" s="281">
        <v>8649</v>
      </c>
      <c r="H9" s="281">
        <v>7867.9</v>
      </c>
      <c r="I9" s="227"/>
    </row>
    <row r="10" spans="1:9" ht="20.100000000000001" customHeight="1" x14ac:dyDescent="0.2">
      <c r="A10" s="317"/>
      <c r="B10" s="45" t="s">
        <v>289</v>
      </c>
      <c r="C10" s="207" t="s">
        <v>0</v>
      </c>
      <c r="D10" s="281">
        <v>1854.4</v>
      </c>
      <c r="E10" s="281">
        <v>2040.27</v>
      </c>
      <c r="F10" s="281">
        <v>2267.7800000000002</v>
      </c>
      <c r="G10" s="281">
        <v>2130.5</v>
      </c>
      <c r="H10" s="281">
        <v>2309.31</v>
      </c>
    </row>
    <row r="11" spans="1:9" ht="20.100000000000001" customHeight="1" x14ac:dyDescent="0.2">
      <c r="A11" s="318"/>
      <c r="B11" s="91" t="s">
        <v>39</v>
      </c>
      <c r="C11" s="97" t="s">
        <v>0</v>
      </c>
      <c r="D11" s="282">
        <f t="shared" ref="D11:G11" si="3">SUM(D8:D10)</f>
        <v>39908.58</v>
      </c>
      <c r="E11" s="282">
        <f t="shared" si="3"/>
        <v>36337.549999999996</v>
      </c>
      <c r="F11" s="282">
        <f t="shared" si="3"/>
        <v>39407.39</v>
      </c>
      <c r="G11" s="282">
        <f t="shared" si="3"/>
        <v>41294.199999999997</v>
      </c>
      <c r="H11" s="283">
        <f t="shared" ref="H11" si="4">SUM(H8:H10)</f>
        <v>39479.009999999995</v>
      </c>
      <c r="I11" s="227"/>
    </row>
  </sheetData>
  <mergeCells count="4">
    <mergeCell ref="F2:H2"/>
    <mergeCell ref="A3:B3"/>
    <mergeCell ref="A4:A7"/>
    <mergeCell ref="A8:A11"/>
  </mergeCells>
  <pageMargins left="1.7916666666666667" right="1" top="2.0208333333333335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I31"/>
  <sheetViews>
    <sheetView showGridLines="0" view="pageBreakPreview" zoomScaleNormal="100" zoomScaleSheetLayoutView="100" workbookViewId="0">
      <selection activeCell="J25" sqref="J25"/>
    </sheetView>
  </sheetViews>
  <sheetFormatPr defaultColWidth="9.140625" defaultRowHeight="15" customHeight="1" x14ac:dyDescent="0.2"/>
  <cols>
    <col min="1" max="1" width="22.85546875" style="4" customWidth="1"/>
    <col min="2" max="2" width="13.85546875" style="4" customWidth="1"/>
    <col min="3" max="7" width="10.7109375" style="4" customWidth="1"/>
    <col min="8" max="16384" width="9.140625" style="4"/>
  </cols>
  <sheetData>
    <row r="1" spans="1:9" ht="15" customHeight="1" x14ac:dyDescent="0.2">
      <c r="A1" s="13" t="s">
        <v>412</v>
      </c>
      <c r="E1" s="30"/>
      <c r="F1" s="30"/>
      <c r="G1" s="30"/>
      <c r="H1" s="30"/>
      <c r="I1" s="30"/>
    </row>
    <row r="2" spans="1:9" ht="15" customHeight="1" x14ac:dyDescent="0.2">
      <c r="A2" s="13"/>
      <c r="C2" s="323" t="s">
        <v>4</v>
      </c>
      <c r="D2" s="323"/>
      <c r="E2" s="323"/>
      <c r="F2" s="323"/>
      <c r="G2" s="323"/>
    </row>
    <row r="3" spans="1:9" ht="20.100000000000001" customHeight="1" x14ac:dyDescent="0.2">
      <c r="A3" s="319" t="s">
        <v>411</v>
      </c>
      <c r="B3" s="319" t="s">
        <v>5</v>
      </c>
      <c r="C3" s="321" t="s">
        <v>499</v>
      </c>
      <c r="D3" s="321"/>
      <c r="E3" s="321"/>
      <c r="F3" s="321"/>
      <c r="G3" s="322"/>
    </row>
    <row r="4" spans="1:9" ht="20.100000000000001" customHeight="1" x14ac:dyDescent="0.2">
      <c r="A4" s="320"/>
      <c r="B4" s="320"/>
      <c r="C4" s="237">
        <v>2015</v>
      </c>
      <c r="D4" s="237">
        <v>2016</v>
      </c>
      <c r="E4" s="237">
        <v>2017</v>
      </c>
      <c r="F4" s="237">
        <v>2018</v>
      </c>
      <c r="G4" s="183">
        <v>2019</v>
      </c>
    </row>
    <row r="5" spans="1:9" ht="15" customHeight="1" x14ac:dyDescent="0.2">
      <c r="A5" s="326" t="s">
        <v>6</v>
      </c>
      <c r="B5" s="28" t="s">
        <v>7</v>
      </c>
      <c r="C5" s="285">
        <v>1446</v>
      </c>
      <c r="D5" s="285">
        <v>1245</v>
      </c>
      <c r="E5" s="286">
        <v>1908</v>
      </c>
      <c r="F5" s="286">
        <v>1128</v>
      </c>
      <c r="G5" s="286">
        <v>1157</v>
      </c>
    </row>
    <row r="6" spans="1:9" ht="15" customHeight="1" x14ac:dyDescent="0.2">
      <c r="A6" s="326"/>
      <c r="B6" s="28" t="s">
        <v>8</v>
      </c>
      <c r="C6" s="285">
        <v>249</v>
      </c>
      <c r="D6" s="285">
        <v>170</v>
      </c>
      <c r="E6" s="286">
        <v>148</v>
      </c>
      <c r="F6" s="286">
        <v>128</v>
      </c>
      <c r="G6" s="286">
        <v>118</v>
      </c>
    </row>
    <row r="7" spans="1:9" ht="15" customHeight="1" x14ac:dyDescent="0.2">
      <c r="A7" s="326"/>
      <c r="B7" s="94" t="s">
        <v>9</v>
      </c>
      <c r="C7" s="288">
        <f t="shared" ref="C7:F7" si="0">SUM(C5:C6)</f>
        <v>1695</v>
      </c>
      <c r="D7" s="288">
        <f t="shared" si="0"/>
        <v>1415</v>
      </c>
      <c r="E7" s="286">
        <f t="shared" si="0"/>
        <v>2056</v>
      </c>
      <c r="F7" s="286">
        <f t="shared" si="0"/>
        <v>1256</v>
      </c>
      <c r="G7" s="287">
        <f t="shared" ref="G7" si="1">SUM(G5:G6)</f>
        <v>1275</v>
      </c>
    </row>
    <row r="8" spans="1:9" ht="15" customHeight="1" x14ac:dyDescent="0.2">
      <c r="A8" s="28" t="s">
        <v>243</v>
      </c>
      <c r="B8" s="28" t="s">
        <v>10</v>
      </c>
      <c r="C8" s="285">
        <v>137</v>
      </c>
      <c r="D8" s="285">
        <v>38</v>
      </c>
      <c r="E8" s="286">
        <v>68</v>
      </c>
      <c r="F8" s="286">
        <v>26</v>
      </c>
      <c r="G8" s="286">
        <v>40</v>
      </c>
    </row>
    <row r="9" spans="1:9" ht="15" customHeight="1" x14ac:dyDescent="0.2">
      <c r="A9" s="324" t="s">
        <v>11</v>
      </c>
      <c r="B9" s="28" t="s">
        <v>10</v>
      </c>
      <c r="C9" s="285">
        <v>103</v>
      </c>
      <c r="D9" s="285">
        <v>87</v>
      </c>
      <c r="E9" s="286">
        <v>93</v>
      </c>
      <c r="F9" s="286">
        <v>95</v>
      </c>
      <c r="G9" s="286">
        <v>272</v>
      </c>
    </row>
    <row r="10" spans="1:9" ht="15" customHeight="1" x14ac:dyDescent="0.2">
      <c r="A10" s="325"/>
      <c r="B10" s="28" t="s">
        <v>224</v>
      </c>
      <c r="C10" s="285">
        <v>285</v>
      </c>
      <c r="D10" s="285">
        <v>205</v>
      </c>
      <c r="E10" s="286">
        <v>186</v>
      </c>
      <c r="F10" s="286">
        <v>133</v>
      </c>
      <c r="G10" s="286">
        <v>97</v>
      </c>
    </row>
    <row r="11" spans="1:9" ht="15" customHeight="1" x14ac:dyDescent="0.2">
      <c r="A11" s="326" t="s">
        <v>12</v>
      </c>
      <c r="B11" s="28" t="s">
        <v>7</v>
      </c>
      <c r="C11" s="285">
        <v>82</v>
      </c>
      <c r="D11" s="285">
        <v>81</v>
      </c>
      <c r="E11" s="286">
        <v>92</v>
      </c>
      <c r="F11" s="286">
        <v>84</v>
      </c>
      <c r="G11" s="286">
        <v>85</v>
      </c>
    </row>
    <row r="12" spans="1:9" ht="15" customHeight="1" x14ac:dyDescent="0.2">
      <c r="A12" s="326"/>
      <c r="B12" s="28" t="s">
        <v>10</v>
      </c>
      <c r="C12" s="285">
        <v>54</v>
      </c>
      <c r="D12" s="285">
        <v>53</v>
      </c>
      <c r="E12" s="286">
        <v>44</v>
      </c>
      <c r="F12" s="286">
        <v>46</v>
      </c>
      <c r="G12" s="286">
        <v>54</v>
      </c>
    </row>
    <row r="13" spans="1:9" ht="15" customHeight="1" x14ac:dyDescent="0.2">
      <c r="A13" s="326"/>
      <c r="B13" s="94" t="s">
        <v>9</v>
      </c>
      <c r="C13" s="270">
        <f t="shared" ref="C13:F13" si="2">SUM(C11:C12)</f>
        <v>136</v>
      </c>
      <c r="D13" s="270">
        <f t="shared" si="2"/>
        <v>134</v>
      </c>
      <c r="E13" s="289">
        <f t="shared" si="2"/>
        <v>136</v>
      </c>
      <c r="F13" s="289">
        <f t="shared" si="2"/>
        <v>130</v>
      </c>
      <c r="G13" s="290">
        <f t="shared" ref="G13" si="3">SUM(G11:G12)</f>
        <v>139</v>
      </c>
    </row>
    <row r="14" spans="1:9" ht="15" customHeight="1" x14ac:dyDescent="0.2">
      <c r="A14" s="326" t="s">
        <v>13</v>
      </c>
      <c r="B14" s="28" t="s">
        <v>7</v>
      </c>
      <c r="C14" s="285">
        <v>187</v>
      </c>
      <c r="D14" s="285">
        <v>182</v>
      </c>
      <c r="E14" s="286">
        <v>190</v>
      </c>
      <c r="F14" s="286">
        <v>204</v>
      </c>
      <c r="G14" s="286">
        <v>207</v>
      </c>
    </row>
    <row r="15" spans="1:9" ht="15" customHeight="1" x14ac:dyDescent="0.2">
      <c r="A15" s="326"/>
      <c r="B15" s="28" t="s">
        <v>10</v>
      </c>
      <c r="C15" s="285">
        <v>798</v>
      </c>
      <c r="D15" s="285">
        <v>698</v>
      </c>
      <c r="E15" s="286">
        <v>706</v>
      </c>
      <c r="F15" s="286">
        <v>818</v>
      </c>
      <c r="G15" s="286">
        <v>803</v>
      </c>
    </row>
    <row r="16" spans="1:9" ht="15" customHeight="1" x14ac:dyDescent="0.2">
      <c r="A16" s="326"/>
      <c r="B16" s="94" t="s">
        <v>9</v>
      </c>
      <c r="C16" s="270">
        <f t="shared" ref="C16:F16" si="4">SUM(C14:C15)</f>
        <v>985</v>
      </c>
      <c r="D16" s="270">
        <f t="shared" si="4"/>
        <v>880</v>
      </c>
      <c r="E16" s="289">
        <f t="shared" si="4"/>
        <v>896</v>
      </c>
      <c r="F16" s="289">
        <f t="shared" si="4"/>
        <v>1022</v>
      </c>
      <c r="G16" s="290">
        <f t="shared" ref="G16" si="5">SUM(G14:G15)</f>
        <v>1010</v>
      </c>
    </row>
    <row r="17" spans="1:8" ht="15" customHeight="1" x14ac:dyDescent="0.2">
      <c r="A17" s="28" t="s">
        <v>244</v>
      </c>
      <c r="B17" s="28" t="s">
        <v>10</v>
      </c>
      <c r="C17" s="285">
        <v>4</v>
      </c>
      <c r="D17" s="285">
        <v>4</v>
      </c>
      <c r="E17" s="286">
        <v>4</v>
      </c>
      <c r="F17" s="286">
        <v>31</v>
      </c>
      <c r="G17" s="286">
        <v>32</v>
      </c>
    </row>
    <row r="18" spans="1:8" ht="15" customHeight="1" x14ac:dyDescent="0.2">
      <c r="A18" s="28" t="s">
        <v>245</v>
      </c>
      <c r="B18" s="28" t="s">
        <v>10</v>
      </c>
      <c r="C18" s="285">
        <v>1323</v>
      </c>
      <c r="D18" s="285">
        <v>1242</v>
      </c>
      <c r="E18" s="286">
        <v>1471</v>
      </c>
      <c r="F18" s="286">
        <v>1254</v>
      </c>
      <c r="G18" s="286">
        <v>1220</v>
      </c>
    </row>
    <row r="19" spans="1:8" ht="15" customHeight="1" x14ac:dyDescent="0.2">
      <c r="A19" s="28" t="s">
        <v>246</v>
      </c>
      <c r="B19" s="28" t="s">
        <v>10</v>
      </c>
      <c r="C19" s="285">
        <v>738</v>
      </c>
      <c r="D19" s="285">
        <v>729</v>
      </c>
      <c r="E19" s="286">
        <v>688</v>
      </c>
      <c r="F19" s="286">
        <v>636</v>
      </c>
      <c r="G19" s="286">
        <v>637</v>
      </c>
    </row>
    <row r="20" spans="1:8" ht="15" customHeight="1" x14ac:dyDescent="0.2">
      <c r="A20" s="28" t="s">
        <v>247</v>
      </c>
      <c r="B20" s="28" t="s">
        <v>10</v>
      </c>
      <c r="C20" s="285">
        <v>44</v>
      </c>
      <c r="D20" s="285">
        <v>47</v>
      </c>
      <c r="E20" s="286">
        <v>57</v>
      </c>
      <c r="F20" s="286">
        <v>61</v>
      </c>
      <c r="G20" s="286">
        <v>49</v>
      </c>
    </row>
    <row r="21" spans="1:8" ht="15" customHeight="1" x14ac:dyDescent="0.2">
      <c r="A21" s="28" t="s">
        <v>248</v>
      </c>
      <c r="B21" s="28" t="s">
        <v>10</v>
      </c>
      <c r="C21" s="285">
        <v>328</v>
      </c>
      <c r="D21" s="285">
        <v>299</v>
      </c>
      <c r="E21" s="286">
        <v>304</v>
      </c>
      <c r="F21" s="286">
        <v>312</v>
      </c>
      <c r="G21" s="286">
        <v>255</v>
      </c>
    </row>
    <row r="22" spans="1:8" ht="15" customHeight="1" x14ac:dyDescent="0.2">
      <c r="A22" s="326" t="s">
        <v>14</v>
      </c>
      <c r="B22" s="28" t="s">
        <v>7</v>
      </c>
      <c r="C22" s="285">
        <v>165</v>
      </c>
      <c r="D22" s="285">
        <v>158</v>
      </c>
      <c r="E22" s="286">
        <v>157</v>
      </c>
      <c r="F22" s="286">
        <v>167</v>
      </c>
      <c r="G22" s="286">
        <v>112</v>
      </c>
    </row>
    <row r="23" spans="1:8" ht="15" customHeight="1" x14ac:dyDescent="0.2">
      <c r="A23" s="326"/>
      <c r="B23" s="28" t="s">
        <v>10</v>
      </c>
      <c r="C23" s="285">
        <v>248</v>
      </c>
      <c r="D23" s="285">
        <v>238</v>
      </c>
      <c r="E23" s="286">
        <v>237</v>
      </c>
      <c r="F23" s="286">
        <v>260</v>
      </c>
      <c r="G23" s="286">
        <v>297</v>
      </c>
    </row>
    <row r="24" spans="1:8" ht="15" customHeight="1" x14ac:dyDescent="0.2">
      <c r="A24" s="326"/>
      <c r="B24" s="94" t="s">
        <v>9</v>
      </c>
      <c r="C24" s="270">
        <f t="shared" ref="C24:F24" si="6">SUM(C22:C23)</f>
        <v>413</v>
      </c>
      <c r="D24" s="270">
        <f t="shared" si="6"/>
        <v>396</v>
      </c>
      <c r="E24" s="270">
        <f t="shared" si="6"/>
        <v>394</v>
      </c>
      <c r="F24" s="270">
        <f t="shared" si="6"/>
        <v>427</v>
      </c>
      <c r="G24" s="250">
        <f t="shared" ref="G24" si="7">SUM(G22:G23)</f>
        <v>409</v>
      </c>
      <c r="H24" s="226"/>
    </row>
    <row r="25" spans="1:8" ht="15" customHeight="1" x14ac:dyDescent="0.2">
      <c r="A25" s="319" t="s">
        <v>15</v>
      </c>
      <c r="B25" s="29" t="s">
        <v>7</v>
      </c>
      <c r="C25" s="270">
        <f t="shared" ref="C25:F25" si="8">C5+C11+C14+C22</f>
        <v>1880</v>
      </c>
      <c r="D25" s="270">
        <f t="shared" si="8"/>
        <v>1666</v>
      </c>
      <c r="E25" s="270">
        <f t="shared" si="8"/>
        <v>2347</v>
      </c>
      <c r="F25" s="270">
        <f t="shared" si="8"/>
        <v>1583</v>
      </c>
      <c r="G25" s="250">
        <f t="shared" ref="G25" si="9">G5+G11+G14+G22</f>
        <v>1561</v>
      </c>
    </row>
    <row r="26" spans="1:8" ht="15" customHeight="1" x14ac:dyDescent="0.2">
      <c r="A26" s="320"/>
      <c r="B26" s="29" t="s">
        <v>10</v>
      </c>
      <c r="C26" s="270">
        <f t="shared" ref="C26:F26" si="10">C6+C8+C9+C10+C12+C15+C17+C18+C19+C20+C21+C23</f>
        <v>4311</v>
      </c>
      <c r="D26" s="270">
        <f t="shared" si="10"/>
        <v>3810</v>
      </c>
      <c r="E26" s="270">
        <f t="shared" si="10"/>
        <v>4006</v>
      </c>
      <c r="F26" s="270">
        <f t="shared" si="10"/>
        <v>3800</v>
      </c>
      <c r="G26" s="250">
        <f t="shared" ref="G26" si="11">G6+G8+G9+G10+G12+G15+G17+G18+G19+G20+G21+G23</f>
        <v>3874</v>
      </c>
    </row>
    <row r="27" spans="1:8" ht="15" customHeight="1" x14ac:dyDescent="0.2">
      <c r="A27" s="236" t="s">
        <v>39</v>
      </c>
      <c r="B27" s="29" t="s">
        <v>242</v>
      </c>
      <c r="C27" s="270">
        <f t="shared" ref="C27:D27" si="12">SUM(C25:C26)</f>
        <v>6191</v>
      </c>
      <c r="D27" s="270">
        <f t="shared" si="12"/>
        <v>5476</v>
      </c>
      <c r="E27" s="270">
        <f t="shared" ref="E27:F27" si="13">SUM(E25:E26)</f>
        <v>6353</v>
      </c>
      <c r="F27" s="270">
        <f t="shared" si="13"/>
        <v>5383</v>
      </c>
      <c r="G27" s="250">
        <f t="shared" ref="G27" si="14">SUM(G25:G26)</f>
        <v>5435</v>
      </c>
    </row>
    <row r="28" spans="1:8" ht="15" customHeight="1" x14ac:dyDescent="0.2">
      <c r="A28" s="13"/>
      <c r="C28" s="17"/>
      <c r="D28" s="17"/>
    </row>
    <row r="29" spans="1:8" ht="15" customHeight="1" x14ac:dyDescent="0.2">
      <c r="A29" s="13"/>
      <c r="D29" s="17"/>
    </row>
    <row r="30" spans="1:8" ht="15" customHeight="1" x14ac:dyDescent="0.2">
      <c r="D30" s="17"/>
    </row>
    <row r="31" spans="1:8" ht="15" customHeight="1" x14ac:dyDescent="0.2">
      <c r="D31" s="17"/>
    </row>
  </sheetData>
  <sheetProtection selectLockedCells="1"/>
  <mergeCells count="10">
    <mergeCell ref="A22:A24"/>
    <mergeCell ref="A25:A26"/>
    <mergeCell ref="A5:A7"/>
    <mergeCell ref="A11:A13"/>
    <mergeCell ref="A14:A16"/>
    <mergeCell ref="A3:A4"/>
    <mergeCell ref="B3:B4"/>
    <mergeCell ref="C3:G3"/>
    <mergeCell ref="C2:G2"/>
    <mergeCell ref="A9:A10"/>
  </mergeCells>
  <phoneticPr fontId="0" type="noConversion"/>
  <printOptions horizontalCentered="1" verticalCentered="1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Q21"/>
  <sheetViews>
    <sheetView showGridLines="0" view="pageBreakPreview" zoomScaleNormal="100" zoomScaleSheetLayoutView="100" workbookViewId="0">
      <selection activeCell="G17" sqref="G17"/>
    </sheetView>
  </sheetViews>
  <sheetFormatPr defaultColWidth="8.85546875" defaultRowHeight="12.75" x14ac:dyDescent="0.2"/>
  <cols>
    <col min="1" max="1" width="19.5703125" style="20" customWidth="1"/>
    <col min="2" max="2" width="11.42578125" style="20" bestFit="1" customWidth="1"/>
    <col min="3" max="6" width="10.85546875" style="20" customWidth="1"/>
    <col min="7" max="7" width="12.140625" style="20" customWidth="1"/>
    <col min="8" max="10" width="11" style="20" customWidth="1"/>
    <col min="11" max="11" width="11.85546875" style="20" customWidth="1"/>
    <col min="12" max="12" width="10.28515625" style="20" bestFit="1" customWidth="1"/>
    <col min="13" max="16384" width="8.85546875" style="20"/>
  </cols>
  <sheetData>
    <row r="1" spans="1:17" x14ac:dyDescent="0.2">
      <c r="A1" s="21" t="s">
        <v>413</v>
      </c>
    </row>
    <row r="2" spans="1:17" x14ac:dyDescent="0.2">
      <c r="A2" s="21"/>
      <c r="G2" s="35"/>
      <c r="H2" s="35"/>
      <c r="I2" s="35"/>
      <c r="J2" s="35"/>
      <c r="K2" s="204" t="s">
        <v>16</v>
      </c>
    </row>
    <row r="3" spans="1:17" ht="20.100000000000001" customHeight="1" x14ac:dyDescent="0.2">
      <c r="A3" s="327" t="s">
        <v>414</v>
      </c>
      <c r="B3" s="330" t="s">
        <v>500</v>
      </c>
      <c r="C3" s="330"/>
      <c r="D3" s="330"/>
      <c r="E3" s="330"/>
      <c r="F3" s="330"/>
      <c r="G3" s="330"/>
      <c r="H3" s="330"/>
      <c r="I3" s="330"/>
      <c r="J3" s="330"/>
      <c r="K3" s="315"/>
      <c r="L3" s="35"/>
      <c r="N3" s="35"/>
      <c r="P3" s="35"/>
    </row>
    <row r="4" spans="1:17" ht="20.100000000000001" customHeight="1" x14ac:dyDescent="0.2">
      <c r="A4" s="328"/>
      <c r="B4" s="330" t="s">
        <v>501</v>
      </c>
      <c r="C4" s="330"/>
      <c r="D4" s="330"/>
      <c r="E4" s="330"/>
      <c r="F4" s="315"/>
      <c r="G4" s="330" t="s">
        <v>502</v>
      </c>
      <c r="H4" s="330"/>
      <c r="I4" s="330"/>
      <c r="J4" s="330"/>
      <c r="K4" s="315"/>
    </row>
    <row r="5" spans="1:17" ht="20.100000000000001" customHeight="1" x14ac:dyDescent="0.2">
      <c r="A5" s="329"/>
      <c r="B5" s="238">
        <v>2015</v>
      </c>
      <c r="C5" s="238">
        <v>2016</v>
      </c>
      <c r="D5" s="238">
        <v>2017</v>
      </c>
      <c r="E5" s="238">
        <v>2018</v>
      </c>
      <c r="F5" s="44">
        <v>2019</v>
      </c>
      <c r="G5" s="238">
        <v>2015</v>
      </c>
      <c r="H5" s="238">
        <v>2016</v>
      </c>
      <c r="I5" s="238">
        <v>2017</v>
      </c>
      <c r="J5" s="238">
        <v>2018</v>
      </c>
      <c r="K5" s="44">
        <v>2019</v>
      </c>
    </row>
    <row r="6" spans="1:17" ht="20.100000000000001" customHeight="1" x14ac:dyDescent="0.2">
      <c r="A6" s="45" t="s">
        <v>258</v>
      </c>
      <c r="B6" s="191">
        <v>232.5</v>
      </c>
      <c r="C6" s="268">
        <v>244.17</v>
      </c>
      <c r="D6" s="268">
        <v>177.846</v>
      </c>
      <c r="E6" s="268">
        <v>112.77</v>
      </c>
      <c r="F6" s="268">
        <v>243.61600000000001</v>
      </c>
      <c r="G6" s="191">
        <v>195.25</v>
      </c>
      <c r="H6" s="268">
        <v>195.25</v>
      </c>
      <c r="I6" s="269">
        <v>172.5</v>
      </c>
      <c r="J6" s="269">
        <v>109.5</v>
      </c>
      <c r="K6" s="269">
        <v>236</v>
      </c>
      <c r="N6" s="37"/>
      <c r="O6" s="37"/>
    </row>
    <row r="7" spans="1:17" ht="20.100000000000001" customHeight="1" x14ac:dyDescent="0.2">
      <c r="A7" s="45" t="s">
        <v>297</v>
      </c>
      <c r="B7" s="191">
        <v>400.5</v>
      </c>
      <c r="C7" s="268">
        <v>324.23</v>
      </c>
      <c r="D7" s="268">
        <v>199.67</v>
      </c>
      <c r="E7" s="268"/>
      <c r="F7" s="268"/>
      <c r="G7" s="191">
        <v>342.74</v>
      </c>
      <c r="H7" s="268">
        <v>300</v>
      </c>
      <c r="I7" s="269">
        <v>180</v>
      </c>
      <c r="J7" s="269"/>
      <c r="K7" s="269"/>
      <c r="N7" s="21"/>
      <c r="O7" s="12"/>
    </row>
    <row r="8" spans="1:17" ht="20.100000000000001" customHeight="1" x14ac:dyDescent="0.2">
      <c r="A8" s="45" t="s">
        <v>298</v>
      </c>
      <c r="B8" s="191">
        <v>1187</v>
      </c>
      <c r="C8" s="268">
        <v>1193.1099999999999</v>
      </c>
      <c r="D8" s="268">
        <v>1427.6849999999999</v>
      </c>
      <c r="E8" s="268">
        <v>1225.57</v>
      </c>
      <c r="F8" s="268">
        <v>961.21</v>
      </c>
      <c r="G8" s="191">
        <v>1056.95</v>
      </c>
      <c r="H8" s="268">
        <v>1118</v>
      </c>
      <c r="I8" s="269">
        <v>1426</v>
      </c>
      <c r="J8" s="269">
        <v>1224</v>
      </c>
      <c r="K8" s="269">
        <v>959</v>
      </c>
      <c r="N8" s="37"/>
      <c r="O8" s="12"/>
    </row>
    <row r="9" spans="1:17" ht="20.100000000000001" customHeight="1" x14ac:dyDescent="0.2">
      <c r="A9" s="45" t="s">
        <v>259</v>
      </c>
      <c r="B9" s="192">
        <v>22</v>
      </c>
      <c r="C9" s="268">
        <v>0</v>
      </c>
      <c r="D9" s="268">
        <v>0</v>
      </c>
      <c r="E9" s="192"/>
      <c r="F9" s="192"/>
      <c r="G9" s="192">
        <v>22</v>
      </c>
      <c r="H9" s="192">
        <v>0</v>
      </c>
      <c r="I9" s="249">
        <v>0</v>
      </c>
      <c r="J9" s="249"/>
      <c r="K9" s="249"/>
      <c r="Q9" s="38"/>
    </row>
    <row r="10" spans="1:17" ht="20.100000000000001" customHeight="1" x14ac:dyDescent="0.2">
      <c r="A10" s="45" t="s">
        <v>348</v>
      </c>
      <c r="B10" s="192">
        <v>97.33</v>
      </c>
      <c r="C10" s="268">
        <v>195</v>
      </c>
      <c r="D10" s="268">
        <v>55.5</v>
      </c>
      <c r="E10" s="268">
        <v>168.6</v>
      </c>
      <c r="F10" s="268">
        <v>270</v>
      </c>
      <c r="G10" s="192">
        <v>97.33</v>
      </c>
      <c r="H10" s="241">
        <v>195</v>
      </c>
      <c r="I10" s="241">
        <v>55.5</v>
      </c>
      <c r="J10" s="241">
        <v>168.6</v>
      </c>
      <c r="K10" s="241">
        <v>270</v>
      </c>
      <c r="L10" s="21"/>
      <c r="M10" s="21"/>
    </row>
    <row r="11" spans="1:17" ht="27.75" customHeight="1" x14ac:dyDescent="0.2">
      <c r="A11" s="44" t="s">
        <v>39</v>
      </c>
      <c r="B11" s="93">
        <f t="shared" ref="B11:E11" si="0">SUM(B6:B10)</f>
        <v>1939.33</v>
      </c>
      <c r="C11" s="93">
        <f t="shared" si="0"/>
        <v>1956.5099999999998</v>
      </c>
      <c r="D11" s="93">
        <f t="shared" si="0"/>
        <v>1860.701</v>
      </c>
      <c r="E11" s="93">
        <f t="shared" si="0"/>
        <v>1506.9399999999998</v>
      </c>
      <c r="F11" s="93">
        <f t="shared" ref="F11:H11" si="1">SUM(F6:F10)</f>
        <v>1474.826</v>
      </c>
      <c r="G11" s="291">
        <f t="shared" si="1"/>
        <v>1714.27</v>
      </c>
      <c r="H11" s="291">
        <f t="shared" si="1"/>
        <v>1808.25</v>
      </c>
      <c r="I11" s="250">
        <f>SUM(I6:I10)</f>
        <v>1834</v>
      </c>
      <c r="J11" s="250">
        <f>SUM(J6:J10)</f>
        <v>1502.1</v>
      </c>
      <c r="K11" s="250">
        <f>SUM(K6:K10)</f>
        <v>1465</v>
      </c>
    </row>
    <row r="12" spans="1:17" ht="15" customHeight="1" x14ac:dyDescent="0.2"/>
    <row r="13" spans="1:17" ht="15" customHeight="1" x14ac:dyDescent="0.2">
      <c r="A13" s="39"/>
      <c r="F13" s="37"/>
      <c r="K13" s="37"/>
    </row>
    <row r="14" spans="1:17" ht="20.100000000000001" customHeight="1" x14ac:dyDescent="0.2">
      <c r="F14" s="40"/>
      <c r="K14" s="12"/>
    </row>
    <row r="15" spans="1:17" ht="20.100000000000001" customHeight="1" x14ac:dyDescent="0.2">
      <c r="F15" s="12"/>
      <c r="K15" s="12"/>
    </row>
    <row r="16" spans="1:17" ht="15" customHeight="1" x14ac:dyDescent="0.2">
      <c r="K16" s="15"/>
    </row>
    <row r="17" spans="6:11" ht="15" customHeight="1" x14ac:dyDescent="0.2">
      <c r="F17" s="21"/>
      <c r="K17" s="21"/>
    </row>
    <row r="18" spans="6:11" x14ac:dyDescent="0.2">
      <c r="F18" s="15"/>
      <c r="K18" s="15"/>
    </row>
    <row r="21" spans="6:11" ht="12.75" customHeight="1" x14ac:dyDescent="0.2"/>
  </sheetData>
  <sheetProtection selectLockedCells="1"/>
  <mergeCells count="4">
    <mergeCell ref="A3:A5"/>
    <mergeCell ref="G4:K4"/>
    <mergeCell ref="B4:F4"/>
    <mergeCell ref="B3:K3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Q20"/>
  <sheetViews>
    <sheetView showGridLines="0" view="pageBreakPreview" zoomScaleNormal="100" zoomScaleSheetLayoutView="100" workbookViewId="0">
      <selection activeCell="D19" sqref="D19"/>
    </sheetView>
  </sheetViews>
  <sheetFormatPr defaultColWidth="9.140625" defaultRowHeight="20.100000000000001" customHeight="1" x14ac:dyDescent="0.2"/>
  <cols>
    <col min="1" max="1" width="19.5703125" style="220" customWidth="1"/>
    <col min="2" max="5" width="7.28515625" style="220" customWidth="1"/>
    <col min="6" max="6" width="7.7109375" style="220" customWidth="1"/>
    <col min="7" max="16" width="7.28515625" style="220" customWidth="1"/>
    <col min="17" max="16384" width="9.140625" style="220"/>
  </cols>
  <sheetData>
    <row r="1" spans="1:17" ht="20.100000000000001" customHeight="1" x14ac:dyDescent="0.2">
      <c r="A1" s="41" t="s">
        <v>491</v>
      </c>
      <c r="L1" s="221"/>
      <c r="M1" s="221"/>
      <c r="N1" s="221"/>
      <c r="O1" s="221"/>
      <c r="P1" s="221"/>
    </row>
    <row r="2" spans="1:17" ht="20.100000000000001" customHeight="1" x14ac:dyDescent="0.2">
      <c r="P2" s="222" t="s">
        <v>299</v>
      </c>
    </row>
    <row r="3" spans="1:17" ht="20.100000000000001" customHeight="1" x14ac:dyDescent="0.2">
      <c r="A3" s="327" t="s">
        <v>414</v>
      </c>
      <c r="B3" s="333" t="s">
        <v>499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</row>
    <row r="4" spans="1:17" ht="20.100000000000001" customHeight="1" x14ac:dyDescent="0.2">
      <c r="A4" s="331"/>
      <c r="B4" s="330" t="s">
        <v>503</v>
      </c>
      <c r="C4" s="330"/>
      <c r="D4" s="330"/>
      <c r="E4" s="330"/>
      <c r="F4" s="315"/>
      <c r="G4" s="330" t="s">
        <v>504</v>
      </c>
      <c r="H4" s="330"/>
      <c r="I4" s="330"/>
      <c r="J4" s="330"/>
      <c r="K4" s="315"/>
      <c r="L4" s="333" t="s">
        <v>505</v>
      </c>
      <c r="M4" s="333"/>
      <c r="N4" s="333"/>
      <c r="O4" s="333"/>
      <c r="P4" s="333"/>
    </row>
    <row r="5" spans="1:17" ht="20.100000000000001" customHeight="1" x14ac:dyDescent="0.2">
      <c r="A5" s="332"/>
      <c r="B5" s="219">
        <v>2015</v>
      </c>
      <c r="C5" s="238">
        <v>2016</v>
      </c>
      <c r="D5" s="238">
        <v>2017</v>
      </c>
      <c r="E5" s="238">
        <v>2018</v>
      </c>
      <c r="F5" s="219">
        <v>2019</v>
      </c>
      <c r="G5" s="219">
        <v>2015</v>
      </c>
      <c r="H5" s="238">
        <v>2016</v>
      </c>
      <c r="I5" s="238">
        <v>2017</v>
      </c>
      <c r="J5" s="238">
        <v>2018</v>
      </c>
      <c r="K5" s="219">
        <v>2019</v>
      </c>
      <c r="L5" s="238">
        <v>2015</v>
      </c>
      <c r="M5" s="238">
        <v>2016</v>
      </c>
      <c r="N5" s="238">
        <v>2017</v>
      </c>
      <c r="O5" s="238">
        <v>2018</v>
      </c>
      <c r="P5" s="219">
        <v>2019</v>
      </c>
    </row>
    <row r="6" spans="1:17" ht="20.100000000000001" customHeight="1" x14ac:dyDescent="0.2">
      <c r="A6" s="223" t="s">
        <v>17</v>
      </c>
      <c r="B6" s="264">
        <v>353</v>
      </c>
      <c r="C6" s="278">
        <v>294</v>
      </c>
      <c r="D6" s="278">
        <v>423</v>
      </c>
      <c r="E6" s="278">
        <v>238</v>
      </c>
      <c r="F6" s="278">
        <v>238</v>
      </c>
      <c r="G6" s="264">
        <v>20</v>
      </c>
      <c r="H6" s="278">
        <v>21</v>
      </c>
      <c r="I6" s="278">
        <v>9</v>
      </c>
      <c r="J6" s="278">
        <v>34</v>
      </c>
      <c r="K6" s="278">
        <v>33</v>
      </c>
      <c r="L6" s="264">
        <f t="shared" ref="L6:P10" si="0">B6+G6</f>
        <v>373</v>
      </c>
      <c r="M6" s="264">
        <f t="shared" si="0"/>
        <v>315</v>
      </c>
      <c r="N6" s="264">
        <f t="shared" si="0"/>
        <v>432</v>
      </c>
      <c r="O6" s="264">
        <f t="shared" si="0"/>
        <v>272</v>
      </c>
      <c r="P6" s="264">
        <f t="shared" si="0"/>
        <v>271</v>
      </c>
      <c r="Q6" s="42"/>
    </row>
    <row r="7" spans="1:17" ht="20.100000000000001" customHeight="1" x14ac:dyDescent="0.2">
      <c r="A7" s="223" t="s">
        <v>492</v>
      </c>
      <c r="B7" s="264">
        <v>224</v>
      </c>
      <c r="C7" s="278">
        <v>196</v>
      </c>
      <c r="D7" s="278">
        <v>229</v>
      </c>
      <c r="E7" s="278">
        <v>147</v>
      </c>
      <c r="F7" s="278">
        <v>22</v>
      </c>
      <c r="G7" s="264">
        <v>72</v>
      </c>
      <c r="H7" s="278">
        <v>70</v>
      </c>
      <c r="I7" s="278">
        <v>64</v>
      </c>
      <c r="J7" s="278"/>
      <c r="K7" s="278"/>
      <c r="L7" s="264">
        <f t="shared" si="0"/>
        <v>296</v>
      </c>
      <c r="M7" s="264">
        <f t="shared" si="0"/>
        <v>266</v>
      </c>
      <c r="N7" s="264">
        <f t="shared" si="0"/>
        <v>293</v>
      </c>
      <c r="O7" s="264">
        <f t="shared" si="0"/>
        <v>147</v>
      </c>
      <c r="P7" s="264">
        <f t="shared" si="0"/>
        <v>22</v>
      </c>
      <c r="Q7" s="43"/>
    </row>
    <row r="8" spans="1:17" ht="20.100000000000001" customHeight="1" x14ac:dyDescent="0.2">
      <c r="A8" s="223" t="s">
        <v>349</v>
      </c>
      <c r="B8" s="264">
        <v>659</v>
      </c>
      <c r="C8" s="278">
        <v>597</v>
      </c>
      <c r="D8" s="280">
        <v>1138</v>
      </c>
      <c r="E8" s="280">
        <v>644</v>
      </c>
      <c r="F8" s="280">
        <v>650</v>
      </c>
      <c r="G8" s="264">
        <v>53</v>
      </c>
      <c r="H8" s="278">
        <v>55</v>
      </c>
      <c r="I8" s="278">
        <v>72</v>
      </c>
      <c r="J8" s="278">
        <v>78</v>
      </c>
      <c r="K8" s="278">
        <v>67</v>
      </c>
      <c r="L8" s="264">
        <f t="shared" si="0"/>
        <v>712</v>
      </c>
      <c r="M8" s="264">
        <f t="shared" si="0"/>
        <v>652</v>
      </c>
      <c r="N8" s="264">
        <f t="shared" si="0"/>
        <v>1210</v>
      </c>
      <c r="O8" s="264">
        <f t="shared" si="0"/>
        <v>722</v>
      </c>
      <c r="P8" s="264">
        <f t="shared" si="0"/>
        <v>717</v>
      </c>
      <c r="Q8" s="42"/>
    </row>
    <row r="9" spans="1:17" ht="20.100000000000001" customHeight="1" x14ac:dyDescent="0.2">
      <c r="A9" s="223" t="s">
        <v>19</v>
      </c>
      <c r="B9" s="264">
        <v>51</v>
      </c>
      <c r="C9" s="278">
        <v>0</v>
      </c>
      <c r="D9" s="278">
        <v>0</v>
      </c>
      <c r="E9" s="278"/>
      <c r="F9" s="278"/>
      <c r="G9" s="264">
        <v>23</v>
      </c>
      <c r="H9" s="278">
        <v>0</v>
      </c>
      <c r="I9" s="278">
        <v>0</v>
      </c>
      <c r="J9" s="278"/>
      <c r="K9" s="278"/>
      <c r="L9" s="264">
        <f t="shared" si="0"/>
        <v>74</v>
      </c>
      <c r="M9" s="264">
        <f t="shared" si="0"/>
        <v>0</v>
      </c>
      <c r="N9" s="264">
        <f t="shared" si="0"/>
        <v>0</v>
      </c>
      <c r="O9" s="264">
        <f t="shared" si="0"/>
        <v>0</v>
      </c>
      <c r="P9" s="264">
        <f t="shared" si="0"/>
        <v>0</v>
      </c>
    </row>
    <row r="10" spans="1:17" ht="20.100000000000001" customHeight="1" x14ac:dyDescent="0.2">
      <c r="A10" s="223" t="s">
        <v>348</v>
      </c>
      <c r="B10" s="264">
        <v>159</v>
      </c>
      <c r="C10" s="278">
        <v>158</v>
      </c>
      <c r="D10" s="278">
        <v>118</v>
      </c>
      <c r="E10" s="278">
        <v>246</v>
      </c>
      <c r="F10" s="278">
        <v>247</v>
      </c>
      <c r="G10" s="264">
        <v>81</v>
      </c>
      <c r="H10" s="278">
        <v>24</v>
      </c>
      <c r="I10" s="278">
        <v>3</v>
      </c>
      <c r="J10" s="278">
        <v>16</v>
      </c>
      <c r="K10" s="278">
        <v>18</v>
      </c>
      <c r="L10" s="264">
        <f t="shared" si="0"/>
        <v>240</v>
      </c>
      <c r="M10" s="264">
        <f t="shared" si="0"/>
        <v>182</v>
      </c>
      <c r="N10" s="264">
        <f t="shared" si="0"/>
        <v>121</v>
      </c>
      <c r="O10" s="264">
        <f t="shared" si="0"/>
        <v>262</v>
      </c>
      <c r="P10" s="264">
        <f t="shared" si="0"/>
        <v>265</v>
      </c>
    </row>
    <row r="11" spans="1:17" ht="20.100000000000001" customHeight="1" x14ac:dyDescent="0.2">
      <c r="A11" s="219" t="s">
        <v>20</v>
      </c>
      <c r="B11" s="46">
        <f t="shared" ref="B11:F11" si="1">SUM(B6:B10)</f>
        <v>1446</v>
      </c>
      <c r="C11" s="46">
        <f t="shared" ref="C11" si="2">SUM(C6:C10)</f>
        <v>1245</v>
      </c>
      <c r="D11" s="46">
        <f t="shared" ref="D11" si="3">SUM(D6:D10)</f>
        <v>1908</v>
      </c>
      <c r="E11" s="46">
        <f t="shared" ref="E11" si="4">SUM(E6:E10)</f>
        <v>1275</v>
      </c>
      <c r="F11" s="46">
        <f t="shared" si="1"/>
        <v>1157</v>
      </c>
      <c r="G11" s="46">
        <f t="shared" ref="G11:K11" si="5">SUM(G6:G10)</f>
        <v>249</v>
      </c>
      <c r="H11" s="46">
        <f t="shared" ref="H11" si="6">SUM(H6:H10)</f>
        <v>170</v>
      </c>
      <c r="I11" s="46">
        <f t="shared" ref="I11:J11" si="7">SUM(I6:I10)</f>
        <v>148</v>
      </c>
      <c r="J11" s="46">
        <f t="shared" si="7"/>
        <v>128</v>
      </c>
      <c r="K11" s="46">
        <f t="shared" si="5"/>
        <v>118</v>
      </c>
      <c r="L11" s="46">
        <f>SUM(L6:L10)</f>
        <v>1695</v>
      </c>
      <c r="M11" s="46">
        <f t="shared" ref="M11" si="8">SUM(M6:M10)</f>
        <v>1415</v>
      </c>
      <c r="N11" s="46">
        <f t="shared" ref="N11:O11" si="9">SUM(N6:N10)</f>
        <v>2056</v>
      </c>
      <c r="O11" s="46">
        <f t="shared" si="9"/>
        <v>1403</v>
      </c>
      <c r="P11" s="46">
        <f t="shared" ref="P11" si="10">SUM(P6:P10)</f>
        <v>1275</v>
      </c>
    </row>
    <row r="12" spans="1:17" ht="15.6" customHeight="1" x14ac:dyDescent="0.2">
      <c r="A12" s="224"/>
      <c r="B12" s="224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</row>
    <row r="13" spans="1:17" ht="15" customHeight="1" x14ac:dyDescent="0.2">
      <c r="A13" s="225" t="s">
        <v>495</v>
      </c>
    </row>
    <row r="14" spans="1:17" ht="15" customHeight="1" x14ac:dyDescent="0.2">
      <c r="A14" s="220" t="s">
        <v>494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</row>
    <row r="15" spans="1:17" ht="20.100000000000001" customHeight="1" x14ac:dyDescent="0.2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</row>
    <row r="16" spans="1:17" ht="20.100000000000001" customHeight="1" x14ac:dyDescent="0.2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</row>
    <row r="17" spans="1:15" ht="20.100000000000001" customHeight="1" x14ac:dyDescent="0.2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</row>
    <row r="18" spans="1:15" ht="20.100000000000001" customHeight="1" x14ac:dyDescent="0.2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</row>
    <row r="19" spans="1:15" ht="20.100000000000001" customHeight="1" x14ac:dyDescent="0.2">
      <c r="A19" s="225"/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</row>
    <row r="20" spans="1:15" ht="20.100000000000001" customHeight="1" x14ac:dyDescent="0.2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</row>
  </sheetData>
  <sheetProtection selectLockedCells="1"/>
  <mergeCells count="5">
    <mergeCell ref="A3:A5"/>
    <mergeCell ref="B3:P3"/>
    <mergeCell ref="B4:F4"/>
    <mergeCell ref="G4:K4"/>
    <mergeCell ref="L4:P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view="pageBreakPreview" zoomScaleNormal="100" zoomScaleSheetLayoutView="100" workbookViewId="0">
      <selection activeCell="R21" sqref="R21"/>
    </sheetView>
  </sheetViews>
  <sheetFormatPr defaultColWidth="9.140625" defaultRowHeight="20.100000000000001" customHeight="1" x14ac:dyDescent="0.2"/>
  <cols>
    <col min="1" max="1" width="20.5703125" style="51" customWidth="1"/>
    <col min="2" max="6" width="8.28515625" style="51" customWidth="1"/>
    <col min="7" max="7" width="7.42578125" style="51" customWidth="1"/>
    <col min="8" max="11" width="7.5703125" style="51" customWidth="1"/>
    <col min="12" max="12" width="6.85546875" style="51" customWidth="1"/>
    <col min="13" max="16" width="6.7109375" style="51" customWidth="1"/>
    <col min="17" max="16384" width="9.140625" style="51"/>
  </cols>
  <sheetData>
    <row r="1" spans="1:16" ht="20.100000000000001" customHeight="1" x14ac:dyDescent="0.2">
      <c r="A1" s="50" t="s">
        <v>431</v>
      </c>
    </row>
    <row r="2" spans="1:16" ht="20.100000000000001" customHeight="1" x14ac:dyDescent="0.2">
      <c r="G2" s="52"/>
      <c r="H2" s="52"/>
      <c r="I2" s="52"/>
      <c r="J2" s="52"/>
      <c r="K2" s="52"/>
      <c r="L2" s="20"/>
      <c r="M2" s="20"/>
      <c r="N2" s="20"/>
      <c r="O2" s="20"/>
      <c r="P2" s="36" t="s">
        <v>264</v>
      </c>
    </row>
    <row r="3" spans="1:16" ht="20.100000000000001" customHeight="1" x14ac:dyDescent="0.2">
      <c r="A3" s="334" t="s">
        <v>414</v>
      </c>
      <c r="B3" s="330" t="s">
        <v>520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15"/>
    </row>
    <row r="4" spans="1:16" ht="20.100000000000001" customHeight="1" x14ac:dyDescent="0.2">
      <c r="A4" s="335"/>
      <c r="B4" s="330" t="s">
        <v>506</v>
      </c>
      <c r="C4" s="330"/>
      <c r="D4" s="330"/>
      <c r="E4" s="330"/>
      <c r="F4" s="315"/>
      <c r="G4" s="330" t="s">
        <v>507</v>
      </c>
      <c r="H4" s="330"/>
      <c r="I4" s="330"/>
      <c r="J4" s="330"/>
      <c r="K4" s="315"/>
      <c r="L4" s="330" t="s">
        <v>508</v>
      </c>
      <c r="M4" s="330"/>
      <c r="N4" s="330"/>
      <c r="O4" s="330"/>
      <c r="P4" s="315"/>
    </row>
    <row r="5" spans="1:16" ht="20.100000000000001" customHeight="1" x14ac:dyDescent="0.2">
      <c r="A5" s="335"/>
      <c r="B5" s="53">
        <v>2015</v>
      </c>
      <c r="C5" s="53">
        <v>2016</v>
      </c>
      <c r="D5" s="53">
        <v>2017</v>
      </c>
      <c r="E5" s="53">
        <v>2018</v>
      </c>
      <c r="F5" s="53">
        <v>2019</v>
      </c>
      <c r="G5" s="53">
        <v>2015</v>
      </c>
      <c r="H5" s="53">
        <v>2016</v>
      </c>
      <c r="I5" s="53">
        <v>2017</v>
      </c>
      <c r="J5" s="53">
        <v>2018</v>
      </c>
      <c r="K5" s="53">
        <v>2019</v>
      </c>
      <c r="L5" s="53">
        <v>2015</v>
      </c>
      <c r="M5" s="53">
        <v>2016</v>
      </c>
      <c r="N5" s="53">
        <v>2017</v>
      </c>
      <c r="O5" s="53">
        <v>2018</v>
      </c>
      <c r="P5" s="53">
        <v>2019</v>
      </c>
    </row>
    <row r="6" spans="1:16" ht="20.100000000000001" customHeight="1" x14ac:dyDescent="0.2">
      <c r="A6" s="110" t="s">
        <v>460</v>
      </c>
      <c r="B6" s="269">
        <v>0</v>
      </c>
      <c r="C6" s="269">
        <v>0</v>
      </c>
      <c r="D6" s="269">
        <v>0</v>
      </c>
      <c r="E6" s="269">
        <v>0</v>
      </c>
      <c r="F6" s="269">
        <v>0</v>
      </c>
      <c r="G6" s="269">
        <v>9586</v>
      </c>
      <c r="H6" s="269">
        <v>8358</v>
      </c>
      <c r="I6" s="269">
        <v>5775</v>
      </c>
      <c r="J6" s="269">
        <v>5140</v>
      </c>
      <c r="K6" s="269">
        <v>4337</v>
      </c>
      <c r="L6" s="269">
        <v>1126</v>
      </c>
      <c r="M6" s="269">
        <v>715</v>
      </c>
      <c r="N6" s="269">
        <v>510.2</v>
      </c>
      <c r="O6" s="269">
        <v>660</v>
      </c>
      <c r="P6" s="269">
        <v>294</v>
      </c>
    </row>
    <row r="7" spans="1:16" ht="20.100000000000001" customHeight="1" x14ac:dyDescent="0.2">
      <c r="A7" s="110" t="s">
        <v>415</v>
      </c>
      <c r="B7" s="269">
        <v>0</v>
      </c>
      <c r="C7" s="269">
        <v>0</v>
      </c>
      <c r="D7" s="269">
        <v>0</v>
      </c>
      <c r="E7" s="269">
        <v>0</v>
      </c>
      <c r="F7" s="269">
        <v>0</v>
      </c>
      <c r="G7" s="269">
        <v>0</v>
      </c>
      <c r="H7" s="269"/>
      <c r="I7" s="269">
        <v>0</v>
      </c>
      <c r="J7" s="269"/>
      <c r="K7" s="269"/>
      <c r="L7" s="269">
        <v>1301</v>
      </c>
      <c r="M7" s="269">
        <v>1430</v>
      </c>
      <c r="N7" s="269">
        <v>1877</v>
      </c>
      <c r="O7" s="269">
        <v>1722</v>
      </c>
      <c r="P7" s="269">
        <v>1697</v>
      </c>
    </row>
    <row r="8" spans="1:16" ht="20.100000000000001" customHeight="1" x14ac:dyDescent="0.2">
      <c r="A8" s="104" t="s">
        <v>39</v>
      </c>
      <c r="B8" s="109">
        <f t="shared" ref="B8:E8" si="0">SUM(B6:B7)</f>
        <v>0</v>
      </c>
      <c r="C8" s="109">
        <f t="shared" si="0"/>
        <v>0</v>
      </c>
      <c r="D8" s="109">
        <f t="shared" si="0"/>
        <v>0</v>
      </c>
      <c r="E8" s="109">
        <f t="shared" si="0"/>
        <v>0</v>
      </c>
      <c r="F8" s="109">
        <f t="shared" ref="F8:P8" si="1">SUM(F6:F7)</f>
        <v>0</v>
      </c>
      <c r="G8" s="109">
        <f t="shared" si="1"/>
        <v>9586</v>
      </c>
      <c r="H8" s="109">
        <f t="shared" si="1"/>
        <v>8358</v>
      </c>
      <c r="I8" s="109">
        <f t="shared" si="1"/>
        <v>5775</v>
      </c>
      <c r="J8" s="109">
        <f t="shared" ref="J8" si="2">SUM(J6:J7)</f>
        <v>5140</v>
      </c>
      <c r="K8" s="109">
        <f t="shared" si="1"/>
        <v>4337</v>
      </c>
      <c r="L8" s="109">
        <f t="shared" si="1"/>
        <v>2427</v>
      </c>
      <c r="M8" s="109">
        <f t="shared" si="1"/>
        <v>2145</v>
      </c>
      <c r="N8" s="109">
        <f t="shared" si="1"/>
        <v>2387.1999999999998</v>
      </c>
      <c r="O8" s="109">
        <f t="shared" ref="O8" si="3">SUM(O6:O7)</f>
        <v>2382</v>
      </c>
      <c r="P8" s="109">
        <f t="shared" si="1"/>
        <v>1991</v>
      </c>
    </row>
    <row r="10" spans="1:16" ht="20.100000000000001" customHeight="1" x14ac:dyDescent="0.2">
      <c r="A10" s="50" t="s">
        <v>432</v>
      </c>
    </row>
    <row r="11" spans="1:16" ht="20.100000000000001" customHeight="1" x14ac:dyDescent="0.2">
      <c r="A11" s="54"/>
      <c r="F11" s="36" t="s">
        <v>252</v>
      </c>
    </row>
    <row r="12" spans="1:16" ht="20.100000000000001" customHeight="1" x14ac:dyDescent="0.2">
      <c r="A12" s="334" t="s">
        <v>414</v>
      </c>
      <c r="B12" s="330" t="s">
        <v>521</v>
      </c>
      <c r="C12" s="330"/>
      <c r="D12" s="330"/>
      <c r="E12" s="330"/>
      <c r="F12" s="315"/>
    </row>
    <row r="13" spans="1:16" ht="20.100000000000001" customHeight="1" x14ac:dyDescent="0.2">
      <c r="A13" s="335"/>
      <c r="B13" s="53">
        <v>2015</v>
      </c>
      <c r="C13" s="53">
        <v>2016</v>
      </c>
      <c r="D13" s="53">
        <v>2017</v>
      </c>
      <c r="E13" s="53">
        <v>2018</v>
      </c>
      <c r="F13" s="53">
        <v>2019</v>
      </c>
    </row>
    <row r="14" spans="1:16" ht="20.100000000000001" customHeight="1" x14ac:dyDescent="0.2">
      <c r="A14" s="108" t="s">
        <v>350</v>
      </c>
      <c r="B14" s="269">
        <v>49411</v>
      </c>
      <c r="C14" s="269">
        <v>56373.201000000001</v>
      </c>
      <c r="D14" s="269">
        <v>51391.527000000002</v>
      </c>
      <c r="E14" s="269">
        <v>50502.175999999999</v>
      </c>
      <c r="F14" s="269">
        <v>42961.108</v>
      </c>
    </row>
    <row r="15" spans="1:16" ht="20.100000000000001" customHeight="1" x14ac:dyDescent="0.2">
      <c r="A15" s="108" t="s">
        <v>22</v>
      </c>
      <c r="B15" s="269">
        <v>4968</v>
      </c>
      <c r="C15" s="269">
        <v>4032.8449999999998</v>
      </c>
      <c r="D15" s="269">
        <v>2033.35</v>
      </c>
      <c r="E15" s="269">
        <v>5085.0609999999997</v>
      </c>
      <c r="F15" s="269">
        <v>5860.5870000000004</v>
      </c>
    </row>
    <row r="16" spans="1:16" ht="20.100000000000001" customHeight="1" x14ac:dyDescent="0.2">
      <c r="A16" s="110" t="s">
        <v>416</v>
      </c>
      <c r="B16" s="269"/>
      <c r="C16" s="218">
        <v>0.05</v>
      </c>
      <c r="D16" s="269">
        <v>0</v>
      </c>
      <c r="E16" s="269"/>
      <c r="F16" s="269">
        <v>0.05</v>
      </c>
    </row>
    <row r="17" spans="1:6" ht="20.100000000000001" customHeight="1" x14ac:dyDescent="0.2">
      <c r="A17" s="110" t="s">
        <v>434</v>
      </c>
      <c r="B17" s="269">
        <v>36215</v>
      </c>
      <c r="C17" s="269">
        <v>32319</v>
      </c>
      <c r="D17" s="269">
        <v>36530</v>
      </c>
      <c r="E17" s="269">
        <v>34248</v>
      </c>
      <c r="F17" s="269">
        <v>31106</v>
      </c>
    </row>
    <row r="18" spans="1:6" ht="20.100000000000001" customHeight="1" x14ac:dyDescent="0.2">
      <c r="A18" s="104" t="s">
        <v>21</v>
      </c>
      <c r="B18" s="109">
        <f t="shared" ref="B18:C18" si="4">SUM(B14:B17)</f>
        <v>90594</v>
      </c>
      <c r="C18" s="109">
        <f t="shared" si="4"/>
        <v>92725.096000000005</v>
      </c>
      <c r="D18" s="109">
        <f t="shared" ref="D18:E18" si="5">SUM(D14:D17)</f>
        <v>89954.877000000008</v>
      </c>
      <c r="E18" s="109">
        <f t="shared" si="5"/>
        <v>89835.236999999994</v>
      </c>
      <c r="F18" s="109">
        <f t="shared" ref="F18" si="6">SUM(F14:F17)</f>
        <v>79927.744999999995</v>
      </c>
    </row>
  </sheetData>
  <sheetProtection selectLockedCells="1"/>
  <mergeCells count="7">
    <mergeCell ref="L4:P4"/>
    <mergeCell ref="A12:A13"/>
    <mergeCell ref="B12:F12"/>
    <mergeCell ref="A3:A5"/>
    <mergeCell ref="B3:P3"/>
    <mergeCell ref="B4:F4"/>
    <mergeCell ref="G4:K4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J50"/>
  <sheetViews>
    <sheetView showGridLines="0" view="pageBreakPreview" zoomScaleNormal="100" zoomScaleSheetLayoutView="100" workbookViewId="0">
      <selection activeCell="M11" sqref="M11"/>
    </sheetView>
  </sheetViews>
  <sheetFormatPr defaultColWidth="9.140625" defaultRowHeight="17.100000000000001" customHeight="1" x14ac:dyDescent="0.2"/>
  <cols>
    <col min="1" max="1" width="30.28515625" style="120" customWidth="1"/>
    <col min="2" max="2" width="15.85546875" style="120" customWidth="1"/>
    <col min="3" max="7" width="10.140625" style="120" customWidth="1"/>
    <col min="8" max="8" width="10.42578125" style="120" customWidth="1"/>
    <col min="9" max="16384" width="9.140625" style="120"/>
  </cols>
  <sheetData>
    <row r="1" spans="1:10" ht="17.100000000000001" customHeight="1" x14ac:dyDescent="0.2">
      <c r="A1" s="119" t="s">
        <v>23</v>
      </c>
    </row>
    <row r="2" spans="1:10" ht="17.100000000000001" customHeight="1" x14ac:dyDescent="0.2">
      <c r="B2" s="119"/>
      <c r="G2" s="57" t="s">
        <v>24</v>
      </c>
    </row>
    <row r="3" spans="1:10" ht="17.100000000000001" customHeight="1" x14ac:dyDescent="0.2">
      <c r="A3" s="118" t="s">
        <v>253</v>
      </c>
      <c r="B3" s="118" t="s">
        <v>239</v>
      </c>
      <c r="C3" s="237">
        <v>2015</v>
      </c>
      <c r="D3" s="237">
        <v>2016</v>
      </c>
      <c r="E3" s="237">
        <v>2017</v>
      </c>
      <c r="F3" s="237">
        <v>2018</v>
      </c>
      <c r="G3" s="154">
        <v>2019</v>
      </c>
    </row>
    <row r="4" spans="1:10" ht="17.100000000000001" customHeight="1" x14ac:dyDescent="0.2">
      <c r="A4" s="339" t="s">
        <v>300</v>
      </c>
      <c r="B4" s="121" t="s">
        <v>254</v>
      </c>
      <c r="C4" s="270">
        <v>1847006</v>
      </c>
      <c r="D4" s="270">
        <v>2494069</v>
      </c>
      <c r="E4" s="270">
        <v>2616530</v>
      </c>
      <c r="F4" s="270">
        <v>2059870</v>
      </c>
      <c r="G4" s="270">
        <v>2663620</v>
      </c>
    </row>
    <row r="5" spans="1:10" ht="17.100000000000001" customHeight="1" x14ac:dyDescent="0.2">
      <c r="A5" s="339"/>
      <c r="B5" s="121" t="s">
        <v>255</v>
      </c>
      <c r="C5" s="271">
        <v>120.94</v>
      </c>
      <c r="D5" s="271">
        <v>163.31</v>
      </c>
      <c r="E5" s="271">
        <v>171.12</v>
      </c>
      <c r="F5" s="271">
        <v>133.88999999999999</v>
      </c>
      <c r="G5" s="271">
        <v>174.4</v>
      </c>
    </row>
    <row r="6" spans="1:10" ht="17.100000000000001" customHeight="1" x14ac:dyDescent="0.2">
      <c r="A6" s="340" t="s">
        <v>493</v>
      </c>
      <c r="B6" s="321"/>
      <c r="C6" s="321"/>
      <c r="D6" s="321"/>
      <c r="E6" s="321"/>
      <c r="F6" s="321"/>
      <c r="G6" s="322"/>
    </row>
    <row r="7" spans="1:10" ht="17.100000000000001" customHeight="1" x14ac:dyDescent="0.2">
      <c r="A7" s="339" t="s">
        <v>301</v>
      </c>
      <c r="B7" s="106" t="s">
        <v>265</v>
      </c>
      <c r="C7" s="270">
        <v>20800</v>
      </c>
      <c r="D7" s="270">
        <v>26500</v>
      </c>
      <c r="E7" s="270">
        <v>30950</v>
      </c>
      <c r="F7" s="270">
        <v>24460</v>
      </c>
      <c r="G7" s="270">
        <v>34840</v>
      </c>
    </row>
    <row r="8" spans="1:10" ht="17.100000000000001" customHeight="1" x14ac:dyDescent="0.2">
      <c r="A8" s="339"/>
      <c r="B8" s="118" t="s">
        <v>255</v>
      </c>
      <c r="C8" s="271">
        <v>146.06</v>
      </c>
      <c r="D8" s="271">
        <v>186.09</v>
      </c>
      <c r="E8" s="271">
        <v>217.33</v>
      </c>
      <c r="F8" s="271">
        <v>173.02</v>
      </c>
      <c r="G8" s="271">
        <v>244.64</v>
      </c>
    </row>
    <row r="9" spans="1:10" ht="17.100000000000001" customHeight="1" x14ac:dyDescent="0.2">
      <c r="A9" s="339" t="s">
        <v>302</v>
      </c>
      <c r="B9" s="106" t="s">
        <v>269</v>
      </c>
      <c r="C9" s="270">
        <v>31730</v>
      </c>
      <c r="D9" s="270">
        <v>32520</v>
      </c>
      <c r="E9" s="270">
        <v>34820</v>
      </c>
      <c r="F9" s="270">
        <v>35120</v>
      </c>
      <c r="G9" s="270">
        <v>30580</v>
      </c>
    </row>
    <row r="10" spans="1:10" ht="17.100000000000001" customHeight="1" x14ac:dyDescent="0.2">
      <c r="A10" s="339"/>
      <c r="B10" s="118" t="s">
        <v>255</v>
      </c>
      <c r="C10" s="271">
        <v>163.19</v>
      </c>
      <c r="D10" s="271">
        <v>167.25</v>
      </c>
      <c r="E10" s="271">
        <v>179.08</v>
      </c>
      <c r="F10" s="271">
        <v>180.62</v>
      </c>
      <c r="G10" s="271">
        <v>157.29</v>
      </c>
    </row>
    <row r="11" spans="1:10" ht="17.100000000000001" customHeight="1" x14ac:dyDescent="0.2">
      <c r="A11" s="182" t="s">
        <v>497</v>
      </c>
      <c r="B11" s="122"/>
      <c r="C11" s="123"/>
      <c r="D11" s="123"/>
      <c r="E11" s="123"/>
      <c r="F11" s="123"/>
      <c r="G11" s="123"/>
      <c r="H11" s="123"/>
      <c r="I11" s="123"/>
      <c r="J11" s="123"/>
    </row>
    <row r="12" spans="1:10" ht="17.100000000000001" customHeight="1" x14ac:dyDescent="0.2">
      <c r="A12" s="234" t="s">
        <v>496</v>
      </c>
      <c r="B12" s="58"/>
    </row>
    <row r="13" spans="1:10" ht="17.100000000000001" customHeight="1" x14ac:dyDescent="0.2">
      <c r="A13" s="234"/>
      <c r="B13" s="58"/>
    </row>
    <row r="14" spans="1:10" ht="17.100000000000001" customHeight="1" x14ac:dyDescent="0.2">
      <c r="A14" s="119" t="s">
        <v>284</v>
      </c>
      <c r="B14" s="119"/>
      <c r="H14" s="124"/>
    </row>
    <row r="15" spans="1:10" ht="17.100000000000001" customHeight="1" x14ac:dyDescent="0.2">
      <c r="A15" s="118" t="s">
        <v>278</v>
      </c>
      <c r="B15" s="118" t="s">
        <v>239</v>
      </c>
      <c r="C15" s="237">
        <v>2015</v>
      </c>
      <c r="D15" s="237">
        <v>2016</v>
      </c>
      <c r="E15" s="237">
        <v>2017</v>
      </c>
      <c r="F15" s="237">
        <v>2018</v>
      </c>
      <c r="G15" s="154">
        <v>2019</v>
      </c>
      <c r="H15" s="10"/>
    </row>
    <row r="16" spans="1:10" ht="17.100000000000001" customHeight="1" x14ac:dyDescent="0.2">
      <c r="A16" s="339" t="s">
        <v>303</v>
      </c>
      <c r="B16" s="121" t="s">
        <v>254</v>
      </c>
      <c r="C16" s="112">
        <v>378309</v>
      </c>
      <c r="D16" s="112"/>
      <c r="E16" s="112"/>
      <c r="F16" s="66"/>
      <c r="G16" s="66"/>
      <c r="H16" s="33"/>
    </row>
    <row r="17" spans="1:10" ht="17.100000000000001" customHeight="1" x14ac:dyDescent="0.2">
      <c r="A17" s="339"/>
      <c r="B17" s="121" t="s">
        <v>255</v>
      </c>
      <c r="C17" s="113">
        <v>552.89</v>
      </c>
      <c r="D17" s="113"/>
      <c r="E17" s="113"/>
      <c r="F17" s="67"/>
      <c r="G17" s="67"/>
      <c r="H17" s="55"/>
    </row>
    <row r="18" spans="1:10" ht="17.100000000000001" customHeight="1" x14ac:dyDescent="0.2">
      <c r="A18" s="340" t="s">
        <v>351</v>
      </c>
      <c r="B18" s="321"/>
      <c r="C18" s="321"/>
      <c r="D18" s="321"/>
      <c r="E18" s="321"/>
      <c r="F18" s="321"/>
      <c r="G18" s="322"/>
      <c r="H18" s="125"/>
    </row>
    <row r="19" spans="1:10" ht="17.100000000000001" customHeight="1" x14ac:dyDescent="0.2">
      <c r="A19" s="339" t="s">
        <v>304</v>
      </c>
      <c r="B19" s="106" t="s">
        <v>265</v>
      </c>
      <c r="C19" s="112">
        <v>5470</v>
      </c>
      <c r="D19" s="112"/>
      <c r="E19" s="112"/>
      <c r="F19" s="112"/>
      <c r="G19" s="66"/>
      <c r="H19" s="33"/>
    </row>
    <row r="20" spans="1:10" ht="17.100000000000001" customHeight="1" x14ac:dyDescent="0.2">
      <c r="A20" s="339"/>
      <c r="B20" s="118" t="s">
        <v>255</v>
      </c>
      <c r="C20" s="113">
        <v>379.86</v>
      </c>
      <c r="D20" s="113"/>
      <c r="E20" s="113"/>
      <c r="F20" s="113"/>
      <c r="G20" s="67"/>
      <c r="H20" s="55"/>
    </row>
    <row r="21" spans="1:10" ht="17.100000000000001" customHeight="1" x14ac:dyDescent="0.2">
      <c r="A21" s="339" t="s">
        <v>305</v>
      </c>
      <c r="B21" s="106" t="s">
        <v>269</v>
      </c>
      <c r="C21" s="112">
        <v>5120</v>
      </c>
      <c r="D21" s="112"/>
      <c r="E21" s="112"/>
      <c r="F21" s="112"/>
      <c r="G21" s="66"/>
      <c r="H21" s="33"/>
    </row>
    <row r="22" spans="1:10" ht="17.100000000000001" customHeight="1" x14ac:dyDescent="0.2">
      <c r="A22" s="339"/>
      <c r="B22" s="118" t="s">
        <v>255</v>
      </c>
      <c r="C22" s="113">
        <v>451.1</v>
      </c>
      <c r="D22" s="113"/>
      <c r="E22" s="113"/>
      <c r="F22" s="113"/>
      <c r="G22" s="67"/>
      <c r="H22" s="55"/>
    </row>
    <row r="23" spans="1:10" ht="17.100000000000001" customHeight="1" x14ac:dyDescent="0.2">
      <c r="A23" s="122" t="s">
        <v>283</v>
      </c>
      <c r="B23" s="123"/>
      <c r="C23" s="127"/>
      <c r="D23" s="127"/>
      <c r="E23" s="127"/>
      <c r="F23" s="127"/>
      <c r="G23" s="126"/>
      <c r="H23" s="126"/>
      <c r="I23" s="123"/>
      <c r="J23" s="123"/>
    </row>
    <row r="24" spans="1:10" ht="17.100000000000001" customHeight="1" x14ac:dyDescent="0.2">
      <c r="C24" s="129"/>
      <c r="D24" s="129"/>
      <c r="E24" s="129"/>
      <c r="F24" s="129"/>
      <c r="G24" s="128"/>
      <c r="H24" s="128"/>
    </row>
    <row r="25" spans="1:10" ht="17.100000000000001" customHeight="1" x14ac:dyDescent="0.2">
      <c r="A25" s="118" t="s">
        <v>306</v>
      </c>
      <c r="B25" s="336" t="s">
        <v>282</v>
      </c>
      <c r="C25" s="237">
        <v>2015</v>
      </c>
      <c r="D25" s="237">
        <v>2016</v>
      </c>
      <c r="E25" s="237">
        <v>2017</v>
      </c>
      <c r="F25" s="237">
        <v>2018</v>
      </c>
      <c r="G25" s="181">
        <v>2019</v>
      </c>
    </row>
    <row r="26" spans="1:10" ht="17.100000000000001" customHeight="1" x14ac:dyDescent="0.2">
      <c r="A26" s="118" t="s">
        <v>281</v>
      </c>
      <c r="B26" s="337"/>
      <c r="C26" s="270">
        <f>C4+C16</f>
        <v>2225315</v>
      </c>
      <c r="D26" s="270">
        <f>D4+D16</f>
        <v>2494069</v>
      </c>
      <c r="E26" s="270">
        <f>E4+E16</f>
        <v>2616530</v>
      </c>
      <c r="F26" s="270">
        <f>F4+F16</f>
        <v>2059870</v>
      </c>
      <c r="G26" s="270">
        <f>G4+G16</f>
        <v>2663620</v>
      </c>
    </row>
    <row r="27" spans="1:10" ht="17.100000000000001" customHeight="1" x14ac:dyDescent="0.2">
      <c r="A27" s="118" t="s">
        <v>279</v>
      </c>
      <c r="B27" s="337"/>
      <c r="C27" s="270">
        <f>C7+C19</f>
        <v>26270</v>
      </c>
      <c r="D27" s="270">
        <f>D7+D19</f>
        <v>26500</v>
      </c>
      <c r="E27" s="270">
        <f>E7+E19</f>
        <v>30950</v>
      </c>
      <c r="F27" s="270">
        <f>F7+F19</f>
        <v>24460</v>
      </c>
      <c r="G27" s="270">
        <f>G7+G19</f>
        <v>34840</v>
      </c>
    </row>
    <row r="28" spans="1:10" ht="17.100000000000001" customHeight="1" x14ac:dyDescent="0.2">
      <c r="A28" s="118" t="s">
        <v>280</v>
      </c>
      <c r="B28" s="338"/>
      <c r="C28" s="270">
        <f>C9+C21</f>
        <v>36850</v>
      </c>
      <c r="D28" s="270">
        <f>D9+D21</f>
        <v>32520</v>
      </c>
      <c r="E28" s="270">
        <f>E9+E21</f>
        <v>34820</v>
      </c>
      <c r="F28" s="270">
        <f>F9+F21</f>
        <v>35120</v>
      </c>
      <c r="G28" s="270">
        <f>G9+G21</f>
        <v>30580</v>
      </c>
    </row>
    <row r="38" spans="1:2" ht="17.100000000000001" customHeight="1" x14ac:dyDescent="0.2">
      <c r="A38" s="59"/>
      <c r="B38" s="131"/>
    </row>
    <row r="39" spans="1:2" ht="17.100000000000001" customHeight="1" x14ac:dyDescent="0.2">
      <c r="A39" s="131"/>
      <c r="B39" s="131"/>
    </row>
    <row r="40" spans="1:2" ht="17.100000000000001" customHeight="1" x14ac:dyDescent="0.2">
      <c r="A40" s="131"/>
      <c r="B40" s="60"/>
    </row>
    <row r="41" spans="1:2" ht="17.100000000000001" customHeight="1" x14ac:dyDescent="0.2">
      <c r="A41" s="61"/>
      <c r="B41" s="131"/>
    </row>
    <row r="42" spans="1:2" ht="17.100000000000001" customHeight="1" x14ac:dyDescent="0.2">
      <c r="A42" s="131"/>
      <c r="B42" s="62"/>
    </row>
    <row r="43" spans="1:2" ht="17.100000000000001" customHeight="1" x14ac:dyDescent="0.2">
      <c r="A43" s="61"/>
      <c r="B43" s="132"/>
    </row>
    <row r="44" spans="1:2" ht="17.100000000000001" customHeight="1" x14ac:dyDescent="0.2">
      <c r="A44" s="61"/>
      <c r="B44" s="131"/>
    </row>
    <row r="45" spans="1:2" ht="17.100000000000001" customHeight="1" x14ac:dyDescent="0.2">
      <c r="A45" s="61"/>
      <c r="B45" s="62"/>
    </row>
    <row r="46" spans="1:2" ht="17.100000000000001" customHeight="1" x14ac:dyDescent="0.2">
      <c r="A46" s="131"/>
      <c r="B46" s="131"/>
    </row>
    <row r="47" spans="1:2" ht="17.100000000000001" customHeight="1" x14ac:dyDescent="0.2">
      <c r="A47" s="63"/>
      <c r="B47" s="62"/>
    </row>
    <row r="48" spans="1:2" ht="17.100000000000001" customHeight="1" x14ac:dyDescent="0.2">
      <c r="A48" s="64"/>
      <c r="B48" s="130"/>
    </row>
    <row r="49" spans="1:2" ht="17.100000000000001" customHeight="1" x14ac:dyDescent="0.2">
      <c r="B49" s="130"/>
    </row>
    <row r="50" spans="1:2" ht="17.100000000000001" customHeight="1" x14ac:dyDescent="0.2">
      <c r="A50" s="65"/>
      <c r="B50" s="130"/>
    </row>
  </sheetData>
  <sheetProtection selectLockedCells="1"/>
  <mergeCells count="9">
    <mergeCell ref="B25:B28"/>
    <mergeCell ref="A4:A5"/>
    <mergeCell ref="A7:A8"/>
    <mergeCell ref="A6:G6"/>
    <mergeCell ref="A21:A22"/>
    <mergeCell ref="A9:A10"/>
    <mergeCell ref="A16:A17"/>
    <mergeCell ref="A19:A20"/>
    <mergeCell ref="A18:G18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P23"/>
  <sheetViews>
    <sheetView showGridLines="0" view="pageBreakPreview" topLeftCell="A3" zoomScale="120" zoomScaleNormal="100" zoomScaleSheetLayoutView="120" workbookViewId="0">
      <selection activeCell="O21" sqref="O21"/>
    </sheetView>
  </sheetViews>
  <sheetFormatPr defaultColWidth="9.140625" defaultRowHeight="20.100000000000001" customHeight="1" x14ac:dyDescent="0.2"/>
  <cols>
    <col min="1" max="1" width="27.28515625" style="7" customWidth="1"/>
    <col min="2" max="2" width="6.7109375" style="7" customWidth="1"/>
    <col min="3" max="5" width="7.7109375" style="155" customWidth="1"/>
    <col min="6" max="6" width="7.7109375" style="7" customWidth="1"/>
    <col min="7" max="7" width="6.7109375" style="7" customWidth="1"/>
    <col min="8" max="10" width="6.7109375" style="155" customWidth="1"/>
    <col min="11" max="12" width="6.7109375" style="7" customWidth="1"/>
    <col min="13" max="15" width="6.7109375" style="155" customWidth="1"/>
    <col min="16" max="16" width="6.7109375" style="7" customWidth="1"/>
    <col min="17" max="16384" width="9.140625" style="7"/>
  </cols>
  <sheetData>
    <row r="1" spans="1:16" ht="20.100000000000001" customHeight="1" x14ac:dyDescent="0.2">
      <c r="A1" s="1" t="s">
        <v>433</v>
      </c>
    </row>
    <row r="2" spans="1:16" ht="20.100000000000001" customHeight="1" x14ac:dyDescent="0.2">
      <c r="P2" s="25" t="s">
        <v>266</v>
      </c>
    </row>
    <row r="3" spans="1:16" ht="20.100000000000001" customHeight="1" x14ac:dyDescent="0.2">
      <c r="A3" s="339" t="s">
        <v>414</v>
      </c>
      <c r="B3" s="321" t="s">
        <v>509</v>
      </c>
      <c r="C3" s="321"/>
      <c r="D3" s="321"/>
      <c r="E3" s="321"/>
      <c r="F3" s="322"/>
      <c r="G3" s="321" t="s">
        <v>510</v>
      </c>
      <c r="H3" s="321"/>
      <c r="I3" s="321"/>
      <c r="J3" s="321"/>
      <c r="K3" s="322"/>
      <c r="L3" s="321" t="s">
        <v>432</v>
      </c>
      <c r="M3" s="321"/>
      <c r="N3" s="321"/>
      <c r="O3" s="321"/>
      <c r="P3" s="322"/>
    </row>
    <row r="4" spans="1:16" ht="20.100000000000001" customHeight="1" x14ac:dyDescent="0.2">
      <c r="A4" s="339"/>
      <c r="B4" s="237">
        <v>2015</v>
      </c>
      <c r="C4" s="237">
        <v>2016</v>
      </c>
      <c r="D4" s="237">
        <v>2017</v>
      </c>
      <c r="E4" s="237">
        <v>2018</v>
      </c>
      <c r="F4" s="154">
        <v>2019</v>
      </c>
      <c r="G4" s="237">
        <v>2015</v>
      </c>
      <c r="H4" s="237">
        <v>2016</v>
      </c>
      <c r="I4" s="237">
        <v>2017</v>
      </c>
      <c r="J4" s="237">
        <v>2018</v>
      </c>
      <c r="K4" s="154">
        <v>2019</v>
      </c>
      <c r="L4" s="237">
        <v>2015</v>
      </c>
      <c r="M4" s="237">
        <v>2016</v>
      </c>
      <c r="N4" s="237">
        <v>2017</v>
      </c>
      <c r="O4" s="237">
        <v>2018</v>
      </c>
      <c r="P4" s="154">
        <v>2019</v>
      </c>
    </row>
    <row r="5" spans="1:16" ht="20.100000000000001" customHeight="1" x14ac:dyDescent="0.2">
      <c r="A5" s="28" t="s">
        <v>329</v>
      </c>
      <c r="B5" s="266">
        <v>169</v>
      </c>
      <c r="C5" s="266">
        <v>171</v>
      </c>
      <c r="D5" s="266">
        <v>183</v>
      </c>
      <c r="E5" s="266">
        <v>116</v>
      </c>
      <c r="F5" s="266">
        <v>169</v>
      </c>
      <c r="G5" s="266">
        <v>38</v>
      </c>
      <c r="H5" s="266">
        <v>38</v>
      </c>
      <c r="I5" s="266">
        <v>37</v>
      </c>
      <c r="J5" s="266">
        <v>26</v>
      </c>
      <c r="K5" s="266">
        <v>26</v>
      </c>
      <c r="L5" s="266">
        <v>48</v>
      </c>
      <c r="M5" s="266">
        <v>56</v>
      </c>
      <c r="N5" s="266">
        <v>46</v>
      </c>
      <c r="O5" s="266">
        <v>49</v>
      </c>
      <c r="P5" s="266">
        <v>49</v>
      </c>
    </row>
    <row r="6" spans="1:16" ht="20.100000000000001" customHeight="1" x14ac:dyDescent="0.2">
      <c r="A6" s="135" t="s">
        <v>463</v>
      </c>
      <c r="B6" s="266"/>
      <c r="C6" s="266"/>
      <c r="D6" s="266">
        <v>0</v>
      </c>
      <c r="E6" s="266">
        <v>0</v>
      </c>
      <c r="F6" s="70">
        <v>0</v>
      </c>
      <c r="G6" s="266"/>
      <c r="H6" s="266"/>
      <c r="I6" s="266">
        <v>0</v>
      </c>
      <c r="J6" s="266">
        <v>0</v>
      </c>
      <c r="K6" s="70">
        <v>0</v>
      </c>
      <c r="L6" s="266">
        <v>7</v>
      </c>
      <c r="M6" s="266">
        <v>7</v>
      </c>
      <c r="N6" s="266">
        <v>8</v>
      </c>
      <c r="O6" s="266">
        <v>8</v>
      </c>
      <c r="P6" s="266">
        <v>8</v>
      </c>
    </row>
    <row r="7" spans="1:16" ht="20.100000000000001" customHeight="1" x14ac:dyDescent="0.2">
      <c r="A7" s="135" t="s">
        <v>462</v>
      </c>
      <c r="B7" s="266"/>
      <c r="C7" s="266"/>
      <c r="D7" s="266"/>
      <c r="E7" s="266"/>
      <c r="F7" s="70"/>
      <c r="G7" s="266"/>
      <c r="H7" s="266"/>
      <c r="I7" s="266"/>
      <c r="J7" s="266"/>
      <c r="K7" s="70"/>
      <c r="L7" s="266"/>
      <c r="M7" s="266"/>
      <c r="N7" s="266"/>
      <c r="O7" s="266"/>
      <c r="P7" s="266">
        <v>1</v>
      </c>
    </row>
    <row r="8" spans="1:16" ht="20.100000000000001" customHeight="1" x14ac:dyDescent="0.2">
      <c r="A8" s="28" t="s">
        <v>330</v>
      </c>
      <c r="B8" s="266">
        <v>146</v>
      </c>
      <c r="C8" s="266"/>
      <c r="D8" s="266">
        <v>65</v>
      </c>
      <c r="E8" s="266">
        <v>17</v>
      </c>
      <c r="F8" s="70">
        <v>35</v>
      </c>
      <c r="G8" s="266">
        <v>55</v>
      </c>
      <c r="H8" s="266"/>
      <c r="I8" s="266"/>
      <c r="J8" s="266"/>
      <c r="K8" s="70"/>
      <c r="L8" s="266">
        <v>55</v>
      </c>
      <c r="M8" s="266">
        <v>31</v>
      </c>
      <c r="N8" s="266">
        <v>47</v>
      </c>
      <c r="O8" s="266">
        <v>38</v>
      </c>
      <c r="P8" s="266">
        <v>43</v>
      </c>
    </row>
    <row r="9" spans="1:16" ht="20.100000000000001" customHeight="1" x14ac:dyDescent="0.2">
      <c r="A9" s="29" t="s">
        <v>25</v>
      </c>
      <c r="B9" s="69">
        <f t="shared" ref="B9:E9" si="0">SUM(B5:B8)</f>
        <v>315</v>
      </c>
      <c r="C9" s="69">
        <f t="shared" si="0"/>
        <v>171</v>
      </c>
      <c r="D9" s="69">
        <f t="shared" si="0"/>
        <v>248</v>
      </c>
      <c r="E9" s="69">
        <f t="shared" si="0"/>
        <v>133</v>
      </c>
      <c r="F9" s="69">
        <f t="shared" ref="F9:P9" si="1">SUM(F5:F8)</f>
        <v>204</v>
      </c>
      <c r="G9" s="69">
        <f t="shared" si="1"/>
        <v>93</v>
      </c>
      <c r="H9" s="69">
        <f t="shared" si="1"/>
        <v>38</v>
      </c>
      <c r="I9" s="69">
        <f t="shared" si="1"/>
        <v>37</v>
      </c>
      <c r="J9" s="69">
        <f t="shared" ref="J9" si="2">SUM(J5:J8)</f>
        <v>26</v>
      </c>
      <c r="K9" s="69">
        <f t="shared" si="1"/>
        <v>26</v>
      </c>
      <c r="L9" s="69">
        <f t="shared" si="1"/>
        <v>110</v>
      </c>
      <c r="M9" s="69">
        <f t="shared" si="1"/>
        <v>94</v>
      </c>
      <c r="N9" s="69">
        <f t="shared" si="1"/>
        <v>101</v>
      </c>
      <c r="O9" s="69">
        <f t="shared" ref="O9" si="3">SUM(O5:O8)</f>
        <v>95</v>
      </c>
      <c r="P9" s="69">
        <f t="shared" si="1"/>
        <v>101</v>
      </c>
    </row>
    <row r="10" spans="1:16" ht="20.100000000000001" customHeight="1" x14ac:dyDescent="0.2">
      <c r="A10" s="115" t="s">
        <v>417</v>
      </c>
    </row>
    <row r="12" spans="1:16" ht="20.100000000000001" customHeight="1" x14ac:dyDescent="0.2">
      <c r="A12" s="1" t="s">
        <v>26</v>
      </c>
    </row>
    <row r="13" spans="1:16" ht="20.100000000000001" customHeight="1" x14ac:dyDescent="0.2">
      <c r="A13" s="1"/>
      <c r="F13" s="25" t="s">
        <v>267</v>
      </c>
    </row>
    <row r="14" spans="1:16" ht="20.100000000000001" customHeight="1" x14ac:dyDescent="0.2">
      <c r="A14" s="339" t="s">
        <v>331</v>
      </c>
      <c r="B14" s="321" t="s">
        <v>499</v>
      </c>
      <c r="C14" s="321"/>
      <c r="D14" s="321"/>
      <c r="E14" s="321"/>
      <c r="F14" s="322"/>
    </row>
    <row r="15" spans="1:16" ht="20.100000000000001" customHeight="1" x14ac:dyDescent="0.2">
      <c r="A15" s="339"/>
      <c r="B15" s="217">
        <v>205</v>
      </c>
      <c r="C15" s="217">
        <v>2016</v>
      </c>
      <c r="D15" s="217">
        <v>2017</v>
      </c>
      <c r="E15" s="228">
        <v>2048</v>
      </c>
      <c r="F15" s="217">
        <v>2019</v>
      </c>
      <c r="G15" s="4"/>
      <c r="H15" s="4"/>
      <c r="I15" s="4"/>
      <c r="J15" s="4"/>
      <c r="K15" s="4"/>
    </row>
    <row r="16" spans="1:16" ht="33.75" customHeight="1" x14ac:dyDescent="0.2">
      <c r="A16" s="116" t="s">
        <v>418</v>
      </c>
      <c r="B16" s="114">
        <v>77</v>
      </c>
      <c r="C16" s="111">
        <v>68</v>
      </c>
      <c r="D16" s="111">
        <v>68</v>
      </c>
      <c r="E16" s="242">
        <v>64</v>
      </c>
      <c r="F16" s="242">
        <v>64</v>
      </c>
      <c r="G16" s="4"/>
      <c r="H16" s="4"/>
      <c r="I16" s="4"/>
      <c r="J16" s="4"/>
      <c r="K16" s="4"/>
    </row>
    <row r="18" spans="1:16" ht="20.100000000000001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20.10000000000000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20.100000000000001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20.10000000000000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20.10000000000000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20.10000000000000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</sheetData>
  <sheetProtection selectLockedCells="1"/>
  <mergeCells count="6">
    <mergeCell ref="A3:A4"/>
    <mergeCell ref="B3:F3"/>
    <mergeCell ref="G3:K3"/>
    <mergeCell ref="A14:A15"/>
    <mergeCell ref="L3:P3"/>
    <mergeCell ref="B14:F14"/>
  </mergeCells>
  <phoneticPr fontId="0" type="noConversion"/>
  <conditionalFormatting sqref="P5:P8 B5:B8 F5:G8 K5:L8">
    <cfRule type="cellIs" dxfId="192" priority="29" stopIfTrue="1" operator="equal">
      <formula>0</formula>
    </cfRule>
  </conditionalFormatting>
  <conditionalFormatting sqref="C5:C8">
    <cfRule type="cellIs" dxfId="191" priority="25" stopIfTrue="1" operator="equal">
      <formula>0</formula>
    </cfRule>
  </conditionalFormatting>
  <conditionalFormatting sqref="N5:N8">
    <cfRule type="cellIs" dxfId="190" priority="20" stopIfTrue="1" operator="equal">
      <formula>0</formula>
    </cfRule>
  </conditionalFormatting>
  <conditionalFormatting sqref="D5:D8">
    <cfRule type="cellIs" dxfId="189" priority="24" stopIfTrue="1" operator="equal">
      <formula>0</formula>
    </cfRule>
  </conditionalFormatting>
  <conditionalFormatting sqref="H5:H8">
    <cfRule type="cellIs" dxfId="188" priority="23" stopIfTrue="1" operator="equal">
      <formula>0</formula>
    </cfRule>
  </conditionalFormatting>
  <conditionalFormatting sqref="I5:I8">
    <cfRule type="cellIs" dxfId="187" priority="22" stopIfTrue="1" operator="equal">
      <formula>0</formula>
    </cfRule>
  </conditionalFormatting>
  <conditionalFormatting sqref="M5:M8">
    <cfRule type="cellIs" dxfId="186" priority="21" stopIfTrue="1" operator="equal">
      <formula>0</formula>
    </cfRule>
  </conditionalFormatting>
  <conditionalFormatting sqref="B16">
    <cfRule type="cellIs" dxfId="185" priority="19" stopIfTrue="1" operator="equal">
      <formula>0</formula>
    </cfRule>
  </conditionalFormatting>
  <conditionalFormatting sqref="C16:D16">
    <cfRule type="cellIs" dxfId="184" priority="18" stopIfTrue="1" operator="equal">
      <formula>0</formula>
    </cfRule>
  </conditionalFormatting>
  <conditionalFormatting sqref="F16">
    <cfRule type="cellIs" dxfId="183" priority="17" stopIfTrue="1" operator="equal">
      <formula>0</formula>
    </cfRule>
  </conditionalFormatting>
  <conditionalFormatting sqref="E5:E8">
    <cfRule type="cellIs" dxfId="182" priority="16" stopIfTrue="1" operator="equal">
      <formula>0</formula>
    </cfRule>
  </conditionalFormatting>
  <conditionalFormatting sqref="J5:J8">
    <cfRule type="cellIs" dxfId="181" priority="15" stopIfTrue="1" operator="equal">
      <formula>0</formula>
    </cfRule>
  </conditionalFormatting>
  <conditionalFormatting sqref="O5:O8">
    <cfRule type="cellIs" dxfId="180" priority="14" stopIfTrue="1" operator="equal">
      <formula>0</formula>
    </cfRule>
  </conditionalFormatting>
  <conditionalFormatting sqref="E16">
    <cfRule type="cellIs" dxfId="179" priority="13" stopIfTrue="1" operator="equal">
      <formula>0</formula>
    </cfRule>
  </conditionalFormatting>
  <conditionalFormatting sqref="E5:E8">
    <cfRule type="cellIs" dxfId="178" priority="12" stopIfTrue="1" operator="equal">
      <formula>0</formula>
    </cfRule>
  </conditionalFormatting>
  <conditionalFormatting sqref="B5:B8">
    <cfRule type="cellIs" dxfId="177" priority="11" stopIfTrue="1" operator="equal">
      <formula>0</formula>
    </cfRule>
  </conditionalFormatting>
  <conditionalFormatting sqref="C5:C8">
    <cfRule type="cellIs" dxfId="176" priority="10" stopIfTrue="1" operator="equal">
      <formula>0</formula>
    </cfRule>
  </conditionalFormatting>
  <conditionalFormatting sqref="D5:D8">
    <cfRule type="cellIs" dxfId="175" priority="9" stopIfTrue="1" operator="equal">
      <formula>0</formula>
    </cfRule>
  </conditionalFormatting>
  <conditionalFormatting sqref="J5:J8">
    <cfRule type="cellIs" dxfId="174" priority="8" stopIfTrue="1" operator="equal">
      <formula>0</formula>
    </cfRule>
  </conditionalFormatting>
  <conditionalFormatting sqref="G5:G8">
    <cfRule type="cellIs" dxfId="173" priority="7" stopIfTrue="1" operator="equal">
      <formula>0</formula>
    </cfRule>
  </conditionalFormatting>
  <conditionalFormatting sqref="H5:H8">
    <cfRule type="cellIs" dxfId="172" priority="6" stopIfTrue="1" operator="equal">
      <formula>0</formula>
    </cfRule>
  </conditionalFormatting>
  <conditionalFormatting sqref="I5:I8">
    <cfRule type="cellIs" dxfId="171" priority="5" stopIfTrue="1" operator="equal">
      <formula>0</formula>
    </cfRule>
  </conditionalFormatting>
  <conditionalFormatting sqref="O5:O8">
    <cfRule type="cellIs" dxfId="170" priority="4" stopIfTrue="1" operator="equal">
      <formula>0</formula>
    </cfRule>
  </conditionalFormatting>
  <conditionalFormatting sqref="M5:M8">
    <cfRule type="cellIs" dxfId="169" priority="2" stopIfTrue="1" operator="equal">
      <formula>0</formula>
    </cfRule>
  </conditionalFormatting>
  <conditionalFormatting sqref="L5:L8">
    <cfRule type="cellIs" dxfId="168" priority="3" stopIfTrue="1" operator="equal">
      <formula>0</formula>
    </cfRule>
  </conditionalFormatting>
  <conditionalFormatting sqref="N5:N8">
    <cfRule type="cellIs" dxfId="167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T20"/>
  <sheetViews>
    <sheetView showGridLines="0" view="pageBreakPreview" zoomScaleNormal="100" zoomScaleSheetLayoutView="100" workbookViewId="0">
      <selection activeCell="L15" sqref="L15"/>
    </sheetView>
  </sheetViews>
  <sheetFormatPr defaultColWidth="9.140625" defaultRowHeight="20.100000000000001" customHeight="1" x14ac:dyDescent="0.2"/>
  <cols>
    <col min="1" max="1" width="44.5703125" style="155" customWidth="1"/>
    <col min="2" max="2" width="13.28515625" style="155" customWidth="1"/>
    <col min="3" max="8" width="10" style="155" customWidth="1"/>
    <col min="9" max="10" width="9.7109375" style="155" customWidth="1"/>
    <col min="11" max="11" width="9.42578125" style="155" customWidth="1"/>
    <col min="12" max="12" width="10.7109375" style="155" customWidth="1"/>
    <col min="13" max="13" width="11.140625" style="155" customWidth="1"/>
    <col min="14" max="16" width="6.7109375" style="155" customWidth="1"/>
    <col min="17" max="16384" width="9.140625" style="155"/>
  </cols>
  <sheetData>
    <row r="1" spans="1:20" ht="20.100000000000001" customHeight="1" x14ac:dyDescent="0.2">
      <c r="A1" s="156" t="s">
        <v>419</v>
      </c>
      <c r="B1" s="156"/>
      <c r="N1" s="9"/>
      <c r="O1" s="9"/>
    </row>
    <row r="2" spans="1:20" ht="20.100000000000001" customHeight="1" x14ac:dyDescent="0.2">
      <c r="G2" s="153" t="s">
        <v>256</v>
      </c>
      <c r="L2" s="4"/>
    </row>
    <row r="3" spans="1:20" ht="20.100000000000001" customHeight="1" x14ac:dyDescent="0.2">
      <c r="A3" s="336" t="s">
        <v>451</v>
      </c>
      <c r="B3" s="319" t="s">
        <v>411</v>
      </c>
      <c r="C3" s="321" t="s">
        <v>511</v>
      </c>
      <c r="D3" s="321"/>
      <c r="E3" s="321"/>
      <c r="F3" s="321"/>
      <c r="G3" s="322"/>
      <c r="I3" s="5"/>
    </row>
    <row r="4" spans="1:20" ht="20.100000000000001" customHeight="1" x14ac:dyDescent="0.2">
      <c r="A4" s="344"/>
      <c r="B4" s="319"/>
      <c r="C4" s="237">
        <v>2015</v>
      </c>
      <c r="D4" s="237">
        <v>2016</v>
      </c>
      <c r="E4" s="237">
        <v>2017</v>
      </c>
      <c r="F4" s="237">
        <v>2018</v>
      </c>
      <c r="G4" s="158">
        <v>2019</v>
      </c>
      <c r="I4" s="5"/>
    </row>
    <row r="5" spans="1:20" ht="30" customHeight="1" x14ac:dyDescent="0.2">
      <c r="A5" s="116" t="s">
        <v>452</v>
      </c>
      <c r="B5" s="121" t="s">
        <v>443</v>
      </c>
      <c r="C5" s="272">
        <v>0.45</v>
      </c>
      <c r="D5" s="272">
        <v>0</v>
      </c>
      <c r="E5" s="272">
        <v>0</v>
      </c>
      <c r="F5" s="272">
        <v>0.14599999999999999</v>
      </c>
      <c r="G5" s="272">
        <v>0.95</v>
      </c>
      <c r="I5" s="4"/>
    </row>
    <row r="6" spans="1:20" ht="30" customHeight="1" x14ac:dyDescent="0.2">
      <c r="A6" s="116" t="s">
        <v>453</v>
      </c>
      <c r="B6" s="121" t="s">
        <v>444</v>
      </c>
      <c r="C6" s="272">
        <v>0</v>
      </c>
      <c r="D6" s="272"/>
      <c r="E6" s="272">
        <v>0.1</v>
      </c>
      <c r="F6" s="272"/>
      <c r="G6" s="272"/>
      <c r="I6" s="4"/>
    </row>
    <row r="7" spans="1:20" ht="30" customHeight="1" x14ac:dyDescent="0.2">
      <c r="A7" s="166" t="s">
        <v>454</v>
      </c>
      <c r="B7" s="121" t="s">
        <v>443</v>
      </c>
      <c r="C7" s="272">
        <v>43.186</v>
      </c>
      <c r="D7" s="272">
        <v>45.31</v>
      </c>
      <c r="E7" s="272">
        <v>44.213999999999999</v>
      </c>
      <c r="F7" s="272">
        <v>42.58</v>
      </c>
      <c r="G7" s="272">
        <v>48.508000000000003</v>
      </c>
      <c r="I7" s="4"/>
    </row>
    <row r="8" spans="1:20" ht="20.100000000000001" customHeight="1" x14ac:dyDescent="0.2">
      <c r="A8" s="340" t="s">
        <v>39</v>
      </c>
      <c r="B8" s="322"/>
      <c r="C8" s="95">
        <f t="shared" ref="C8:D8" si="0">SUM(C5:C7)</f>
        <v>43.636000000000003</v>
      </c>
      <c r="D8" s="95">
        <f t="shared" si="0"/>
        <v>45.31</v>
      </c>
      <c r="E8" s="95">
        <f t="shared" ref="E8:F8" si="1">SUM(E5:E7)</f>
        <v>44.314</v>
      </c>
      <c r="F8" s="95">
        <f t="shared" si="1"/>
        <v>42.725999999999999</v>
      </c>
      <c r="G8" s="95">
        <f t="shared" ref="G8" si="2">SUM(G5:G7)</f>
        <v>49.458000000000006</v>
      </c>
      <c r="I8" s="11"/>
    </row>
    <row r="9" spans="1:20" ht="20.100000000000001" customHeight="1" x14ac:dyDescent="0.2">
      <c r="A9" s="10"/>
      <c r="B9" s="10"/>
      <c r="C9" s="162"/>
      <c r="D9" s="162"/>
      <c r="E9" s="162"/>
      <c r="F9" s="162"/>
      <c r="G9" s="162"/>
      <c r="I9" s="11"/>
    </row>
    <row r="10" spans="1:20" ht="20.100000000000001" customHeight="1" x14ac:dyDescent="0.2">
      <c r="A10" s="336" t="s">
        <v>451</v>
      </c>
      <c r="B10" s="339" t="s">
        <v>455</v>
      </c>
      <c r="C10" s="319" t="s">
        <v>512</v>
      </c>
      <c r="D10" s="319"/>
      <c r="E10" s="319"/>
      <c r="F10" s="319"/>
      <c r="G10" s="319"/>
      <c r="H10" s="55"/>
      <c r="I10" s="55"/>
      <c r="J10" s="55"/>
      <c r="K10" s="55"/>
      <c r="L10" s="55"/>
      <c r="M10" s="159"/>
      <c r="N10" s="160"/>
      <c r="O10" s="160"/>
      <c r="P10" s="160"/>
      <c r="Q10" s="161"/>
      <c r="R10" s="162"/>
      <c r="S10" s="30"/>
      <c r="T10" s="71"/>
    </row>
    <row r="11" spans="1:20" ht="20.100000000000001" customHeight="1" x14ac:dyDescent="0.2">
      <c r="A11" s="344"/>
      <c r="B11" s="319"/>
      <c r="C11" s="237">
        <v>2015</v>
      </c>
      <c r="D11" s="237">
        <v>2016</v>
      </c>
      <c r="E11" s="237">
        <v>2017</v>
      </c>
      <c r="F11" s="237">
        <v>2018</v>
      </c>
      <c r="G11" s="158">
        <v>2019</v>
      </c>
      <c r="H11" s="55"/>
      <c r="I11" s="55"/>
      <c r="J11" s="55"/>
      <c r="K11" s="55"/>
      <c r="L11" s="55"/>
      <c r="M11" s="159"/>
      <c r="N11" s="160"/>
      <c r="O11" s="160"/>
      <c r="P11" s="160"/>
      <c r="Q11" s="161"/>
      <c r="R11" s="162"/>
      <c r="S11" s="30"/>
      <c r="T11" s="71"/>
    </row>
    <row r="12" spans="1:20" ht="20.100000000000001" customHeight="1" x14ac:dyDescent="0.2">
      <c r="A12" s="341" t="s">
        <v>456</v>
      </c>
      <c r="B12" s="164" t="s">
        <v>445</v>
      </c>
      <c r="C12" s="267">
        <v>1280</v>
      </c>
      <c r="D12" s="267">
        <v>1014</v>
      </c>
      <c r="E12" s="267">
        <v>1151.7</v>
      </c>
      <c r="F12" s="267">
        <v>1094.5</v>
      </c>
      <c r="G12" s="267">
        <v>1022</v>
      </c>
    </row>
    <row r="13" spans="1:20" ht="20.100000000000001" customHeight="1" x14ac:dyDescent="0.2">
      <c r="A13" s="342"/>
      <c r="B13" s="164" t="s">
        <v>446</v>
      </c>
      <c r="C13" s="267">
        <v>57.8</v>
      </c>
      <c r="D13" s="267">
        <v>39.200000000000003</v>
      </c>
      <c r="E13" s="267">
        <v>31.6</v>
      </c>
      <c r="F13" s="267">
        <v>21.3</v>
      </c>
      <c r="G13" s="267">
        <v>16.7</v>
      </c>
      <c r="K13" s="157"/>
      <c r="L13" s="157"/>
      <c r="M13" s="157"/>
      <c r="N13" s="157"/>
      <c r="O13" s="157"/>
      <c r="P13" s="157"/>
    </row>
    <row r="14" spans="1:20" ht="20.100000000000001" customHeight="1" x14ac:dyDescent="0.2">
      <c r="A14" s="342"/>
      <c r="B14" s="187" t="s">
        <v>448</v>
      </c>
      <c r="C14" s="188">
        <v>603.4</v>
      </c>
      <c r="D14" s="188">
        <v>466.1</v>
      </c>
      <c r="E14" s="188">
        <v>447</v>
      </c>
      <c r="F14" s="188">
        <v>514.9</v>
      </c>
      <c r="G14" s="188">
        <v>345.9</v>
      </c>
    </row>
    <row r="15" spans="1:20" ht="20.100000000000001" customHeight="1" x14ac:dyDescent="0.2">
      <c r="A15" s="342"/>
      <c r="B15" s="187" t="s">
        <v>447</v>
      </c>
      <c r="C15" s="188">
        <v>531.5</v>
      </c>
      <c r="D15" s="188">
        <v>391.2</v>
      </c>
      <c r="E15" s="188">
        <v>410</v>
      </c>
      <c r="F15" s="188">
        <v>345.1</v>
      </c>
      <c r="G15" s="188">
        <v>294.5</v>
      </c>
    </row>
    <row r="16" spans="1:20" ht="20.100000000000001" customHeight="1" x14ac:dyDescent="0.2">
      <c r="A16" s="342"/>
      <c r="B16" s="164" t="s">
        <v>449</v>
      </c>
      <c r="C16" s="267">
        <v>225.5</v>
      </c>
      <c r="D16" s="267">
        <v>132.9</v>
      </c>
      <c r="E16" s="267">
        <v>146.5</v>
      </c>
      <c r="F16" s="267">
        <v>113.8</v>
      </c>
      <c r="G16" s="267">
        <v>110.6</v>
      </c>
    </row>
    <row r="17" spans="1:11" ht="20.100000000000001" customHeight="1" x14ac:dyDescent="0.2">
      <c r="A17" s="343"/>
      <c r="B17" s="164" t="s">
        <v>450</v>
      </c>
      <c r="C17" s="267">
        <v>189.9</v>
      </c>
      <c r="D17" s="267">
        <v>126.2</v>
      </c>
      <c r="E17" s="267">
        <v>166</v>
      </c>
      <c r="F17" s="267">
        <v>150.69999999999999</v>
      </c>
      <c r="G17" s="267">
        <v>118.5</v>
      </c>
      <c r="K17" s="72"/>
    </row>
    <row r="18" spans="1:11" ht="20.100000000000001" customHeight="1" x14ac:dyDescent="0.2">
      <c r="A18" s="156" t="s">
        <v>527</v>
      </c>
    </row>
    <row r="19" spans="1:11" ht="20.100000000000001" customHeight="1" x14ac:dyDescent="0.2">
      <c r="B19" s="156"/>
    </row>
    <row r="20" spans="1:11" ht="20.100000000000001" customHeight="1" x14ac:dyDescent="0.2">
      <c r="A20" s="156"/>
    </row>
  </sheetData>
  <sheetProtection selectLockedCells="1"/>
  <mergeCells count="8">
    <mergeCell ref="A12:A17"/>
    <mergeCell ref="A8:B8"/>
    <mergeCell ref="B3:B4"/>
    <mergeCell ref="C3:G3"/>
    <mergeCell ref="A3:A4"/>
    <mergeCell ref="B10:B11"/>
    <mergeCell ref="C10:G10"/>
    <mergeCell ref="A10:A11"/>
  </mergeCells>
  <phoneticPr fontId="0" type="noConversion"/>
  <conditionalFormatting sqref="N10:R11 C12:G17">
    <cfRule type="cellIs" dxfId="166" priority="4" stopIfTrue="1" operator="equal">
      <formula>0</formula>
    </cfRule>
  </conditionalFormatting>
  <conditionalFormatting sqref="F12:F17">
    <cfRule type="cellIs" dxfId="165" priority="2" stopIfTrue="1" operator="equal">
      <formula>0</formula>
    </cfRule>
  </conditionalFormatting>
  <conditionalFormatting sqref="E12:E17">
    <cfRule type="cellIs" dxfId="164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18</vt:i4>
      </vt:variant>
      <vt:variant>
        <vt:lpstr>Pomenované rozsahy</vt:lpstr>
      </vt:variant>
      <vt:variant>
        <vt:i4>6</vt:i4>
      </vt:variant>
    </vt:vector>
  </HeadingPairs>
  <TitlesOfParts>
    <vt:vector size="24" baseType="lpstr">
      <vt:lpstr>HBÚ 1-I</vt:lpstr>
      <vt:lpstr>HBÚ 1-II</vt:lpstr>
      <vt:lpstr>HBÚ 2</vt:lpstr>
      <vt:lpstr>HBÚ 3</vt:lpstr>
      <vt:lpstr>HBÚ 4</vt:lpstr>
      <vt:lpstr>HBÚ 5-6</vt:lpstr>
      <vt:lpstr>HBÚ 7</vt:lpstr>
      <vt:lpstr>HBÚ 8-9</vt:lpstr>
      <vt:lpstr>HBÚ 10</vt:lpstr>
      <vt:lpstr>HBÚ 11</vt:lpstr>
      <vt:lpstr>HBÚ 12 -13</vt:lpstr>
      <vt:lpstr>HBÚ 14-15</vt:lpstr>
      <vt:lpstr>BA 16</vt:lpstr>
      <vt:lpstr>BB 16</vt:lpstr>
      <vt:lpstr>KE 16</vt:lpstr>
      <vt:lpstr>PD 16</vt:lpstr>
      <vt:lpstr>SNV 16</vt:lpstr>
      <vt:lpstr>Hárok1</vt:lpstr>
      <vt:lpstr>'BB 16'!Oblasť_tlače</vt:lpstr>
      <vt:lpstr>'HBÚ 14-15'!Oblasť_tlače</vt:lpstr>
      <vt:lpstr>'HBÚ 1-I'!Oblasť_tlače</vt:lpstr>
      <vt:lpstr>'HBÚ 1-II'!Oblasť_tlače</vt:lpstr>
      <vt:lpstr>'HBÚ 3'!Oblasť_tlače</vt:lpstr>
      <vt:lpstr>'HBÚ 4'!Oblasť_tlače</vt:lpstr>
    </vt:vector>
  </TitlesOfParts>
  <Company>HBÚ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Ing. Dušan Habala</cp:lastModifiedBy>
  <cp:lastPrinted>2020-04-28T10:22:11Z</cp:lastPrinted>
  <dcterms:created xsi:type="dcterms:W3CDTF">2005-04-14T06:12:37Z</dcterms:created>
  <dcterms:modified xsi:type="dcterms:W3CDTF">2020-04-28T10:22:22Z</dcterms:modified>
</cp:coreProperties>
</file>